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esumen escenarios" sheetId="1" state="visible" r:id="rId1"/>
    <sheet xmlns:r="http://schemas.openxmlformats.org/officeDocument/2006/relationships" name="Drivers por escenario" sheetId="2" state="visible" r:id="rId2"/>
    <sheet xmlns:r="http://schemas.openxmlformats.org/officeDocument/2006/relationships" name="Outputs por escenario" sheetId="3" state="visible" r:id="rId3"/>
    <sheet xmlns:r="http://schemas.openxmlformats.org/officeDocument/2006/relationships" name="Sensibilidad" sheetId="4" state="visible" r:id="rId4"/>
    <sheet xmlns:r="http://schemas.openxmlformats.org/officeDocument/2006/relationships" name="Tu escenario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6">
    <numFmt numFmtId="164" formatCode="\$#,##0.0\M"/>
    <numFmt numFmtId="165" formatCode="0.0%"/>
    <numFmt numFmtId="166" formatCode="\$#,##0.0&quot;M EBITDA esperado&quot;"/>
    <numFmt numFmtId="167" formatCode="#,##0.0;\(#,##0.0\);\-"/>
    <numFmt numFmtId="168" formatCode="0.0%;\(0.0%\);\-"/>
    <numFmt numFmtId="169" formatCode="\$#,##0.0"/>
  </numFmts>
  <fonts count="2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b val="1"/>
      <color rgb="FF374151"/>
      <sz val="10"/>
    </font>
    <font>
      <name val="Calibri"/>
      <charset val="1"/>
      <family val="0"/>
      <b val="1"/>
      <color rgb="FF0F1F40"/>
      <sz val="10"/>
    </font>
    <font>
      <name val="Calibri"/>
      <charset val="1"/>
      <family val="0"/>
      <color rgb="FF374151"/>
      <sz val="10"/>
    </font>
    <font>
      <name val="Calibri"/>
      <charset val="1"/>
      <family val="0"/>
      <b val="1"/>
      <color rgb="FF0F1F40"/>
      <sz val="14"/>
    </font>
    <font>
      <name val="Calibri"/>
      <charset val="1"/>
      <family val="0"/>
      <i val="1"/>
      <color rgb="FF6B7280"/>
      <sz val="9"/>
    </font>
    <font>
      <name val="Calibri"/>
      <charset val="1"/>
      <family val="0"/>
      <sz val="10"/>
    </font>
    <font>
      <name val="Arial"/>
      <charset val="1"/>
      <family val="0"/>
      <b val="1"/>
      <color rgb="FF374151"/>
      <sz val="10"/>
    </font>
    <font>
      <name val="Arial"/>
      <charset val="1"/>
      <family val="0"/>
      <b val="1"/>
      <color rgb="FF0F1F40"/>
      <sz val="10"/>
    </font>
    <font>
      <name val="Cambria"/>
      <charset val="1"/>
      <family val="0"/>
      <sz val="11"/>
    </font>
    <font>
      <name val="Arial"/>
      <charset val="1"/>
      <family val="0"/>
      <color rgb="FF374151"/>
      <sz val="11"/>
    </font>
    <font>
      <name val="Arial"/>
      <charset val="1"/>
      <family val="0"/>
      <color rgb="FF0000FF"/>
      <sz val="11"/>
    </font>
    <font>
      <name val="Arial"/>
      <charset val="1"/>
      <family val="0"/>
      <i val="1"/>
      <color rgb="FF6B7280"/>
      <sz val="10"/>
    </font>
    <font>
      <name val="Arial"/>
      <charset val="1"/>
      <family val="0"/>
      <b val="1"/>
      <color rgb="FF374151"/>
      <sz val="11"/>
    </font>
    <font>
      <name val="Arial"/>
      <charset val="1"/>
      <family val="0"/>
      <b val="1"/>
      <color rgb="FFA32D2D"/>
      <sz val="10"/>
    </font>
    <font>
      <name val="Arial"/>
      <charset val="1"/>
      <family val="0"/>
      <color rgb="FF374151"/>
      <sz val="10"/>
    </font>
    <font>
      <name val="Arial"/>
      <charset val="1"/>
      <family val="0"/>
      <color rgb="FF3B6D11"/>
      <sz val="10"/>
    </font>
  </fonts>
  <fills count="8">
    <fill>
      <patternFill/>
    </fill>
    <fill>
      <patternFill patternType="gray125"/>
    </fill>
    <fill>
      <patternFill patternType="solid">
        <fgColor rgb="FF0F1F40"/>
        <bgColor rgb="FF003300"/>
      </patternFill>
    </fill>
    <fill>
      <patternFill patternType="solid">
        <fgColor rgb="FFFAF9F6"/>
        <bgColor rgb="FFF3F4F6"/>
      </patternFill>
    </fill>
    <fill>
      <patternFill patternType="solid">
        <fgColor rgb="FFF3F4F6"/>
        <bgColor rgb="FFFAF9F6"/>
      </patternFill>
    </fill>
    <fill>
      <patternFill patternType="solid">
        <fgColor rgb="FFDCFCE7"/>
        <bgColor rgb="FFF3F4F6"/>
      </patternFill>
    </fill>
    <fill>
      <patternFill patternType="solid">
        <fgColor rgb="FFFEF3C7"/>
        <bgColor rgb="FFFEE2E2"/>
      </patternFill>
    </fill>
    <fill>
      <patternFill patternType="solid">
        <fgColor rgb="FFFEE2E2"/>
        <bgColor rgb="FFE5E7E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75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indent="1"/>
    </xf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wrapText="1" indent="1"/>
    </xf>
    <xf numFmtId="0" fontId="7" fillId="0" borderId="0" applyAlignment="1" pivotButton="0" quotePrefix="0" xfId="0">
      <alignment horizontal="left" vertical="top" wrapText="1" indent="1"/>
    </xf>
    <xf numFmtId="9" fontId="7" fillId="4" borderId="1" applyAlignment="1" pivotButton="0" quotePrefix="0" xfId="0">
      <alignment horizontal="right" vertical="center" indent="1"/>
    </xf>
    <xf numFmtId="164" fontId="5" fillId="3" borderId="1" applyAlignment="1" pivotButton="0" quotePrefix="0" xfId="0">
      <alignment horizontal="right" vertical="center" indent="1"/>
    </xf>
    <xf numFmtId="164" fontId="5" fillId="5" borderId="1" applyAlignment="1" pivotButton="0" quotePrefix="0" xfId="0">
      <alignment horizontal="right" vertical="center" indent="1"/>
    </xf>
    <xf numFmtId="0" fontId="7" fillId="0" borderId="1" applyAlignment="1" pivotButton="0" quotePrefix="0" xfId="0">
      <alignment horizontal="left" vertical="center" wrapText="1" indent="1"/>
    </xf>
    <xf numFmtId="165" fontId="7" fillId="4" borderId="1" applyAlignment="1" pivotButton="0" quotePrefix="0" xfId="0">
      <alignment horizontal="right" vertical="center" indent="1"/>
    </xf>
    <xf numFmtId="49" fontId="7" fillId="6" borderId="1" applyAlignment="1" pivotButton="0" quotePrefix="0" xfId="0">
      <alignment horizontal="left" vertical="top" wrapText="1" indent="1"/>
    </xf>
    <xf numFmtId="166" fontId="8" fillId="4" borderId="1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top" wrapText="1" indent="1"/>
    </xf>
    <xf numFmtId="165" fontId="10" fillId="6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9" fontId="10" fillId="6" borderId="1" applyAlignment="1" pivotButton="0" quotePrefix="0" xfId="0">
      <alignment horizontal="right" vertical="center" indent="1"/>
    </xf>
    <xf numFmtId="0" fontId="11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right" vertical="bottom"/>
    </xf>
    <xf numFmtId="0" fontId="12" fillId="0" borderId="0" applyAlignment="1" pivotButton="0" quotePrefix="0" xfId="0">
      <alignment horizontal="left" vertical="bottom"/>
    </xf>
    <xf numFmtId="0" fontId="13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167" fontId="15" fillId="0" borderId="0" applyAlignment="1" pivotButton="0" quotePrefix="0" xfId="0">
      <alignment horizontal="right" vertical="bottom"/>
    </xf>
    <xf numFmtId="0" fontId="16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167" fontId="17" fillId="0" borderId="0" applyAlignment="1" pivotButton="0" quotePrefix="0" xfId="0">
      <alignment horizontal="right" vertical="bottom"/>
    </xf>
    <xf numFmtId="168" fontId="15" fillId="0" borderId="0" applyAlignment="1" pivotButton="0" quotePrefix="0" xfId="0">
      <alignment horizontal="right" vertical="bottom"/>
    </xf>
    <xf numFmtId="167" fontId="14" fillId="0" borderId="0" applyAlignment="1" pivotButton="0" quotePrefix="0" xfId="0">
      <alignment horizontal="right" vertical="bottom"/>
    </xf>
    <xf numFmtId="168" fontId="16" fillId="0" borderId="0" applyAlignment="1" pivotButton="0" quotePrefix="0" xfId="0">
      <alignment horizontal="right" vertical="bottom"/>
    </xf>
    <xf numFmtId="0" fontId="18" fillId="0" borderId="0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center" vertical="bottom"/>
    </xf>
    <xf numFmtId="169" fontId="7" fillId="7" borderId="1" applyAlignment="1" pivotButton="0" quotePrefix="0" xfId="0">
      <alignment horizontal="right" vertical="center" indent="1"/>
    </xf>
    <xf numFmtId="169" fontId="7" fillId="4" borderId="1" applyAlignment="1" pivotButton="0" quotePrefix="0" xfId="0">
      <alignment horizontal="right" vertical="center" indent="1"/>
    </xf>
    <xf numFmtId="169" fontId="7" fillId="5" borderId="1" applyAlignment="1" pivotButton="0" quotePrefix="0" xfId="0">
      <alignment horizontal="right" vertical="center" indent="1"/>
    </xf>
    <xf numFmtId="49" fontId="10" fillId="6" borderId="1" applyAlignment="1" pivotButton="0" quotePrefix="0" xfId="0">
      <alignment horizontal="right" vertical="center" indent="1"/>
    </xf>
    <xf numFmtId="169" fontId="10" fillId="6" borderId="1" applyAlignment="1" pivotButton="0" quotePrefix="0" xfId="0">
      <alignment horizontal="right" vertical="center" inden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0" fillId="0" borderId="5" pivotButton="0" quotePrefix="0" xfId="0"/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wrapText="1" indent="1"/>
    </xf>
    <xf numFmtId="0" fontId="7" fillId="0" borderId="0" applyAlignment="1" pivotButton="0" quotePrefix="0" xfId="0">
      <alignment horizontal="left" vertical="top" wrapText="1" indent="1"/>
    </xf>
    <xf numFmtId="9" fontId="7" fillId="4" borderId="1" applyAlignment="1" pivotButton="0" quotePrefix="0" xfId="0">
      <alignment horizontal="right" vertical="center" indent="1"/>
    </xf>
    <xf numFmtId="164" fontId="5" fillId="3" borderId="1" applyAlignment="1" pivotButton="0" quotePrefix="0" xfId="0">
      <alignment horizontal="right" vertical="center" indent="1"/>
    </xf>
    <xf numFmtId="164" fontId="5" fillId="5" borderId="1" applyAlignment="1" pivotButton="0" quotePrefix="0" xfId="0">
      <alignment horizontal="right" vertical="center" indent="1"/>
    </xf>
    <xf numFmtId="0" fontId="7" fillId="0" borderId="1" applyAlignment="1" pivotButton="0" quotePrefix="0" xfId="0">
      <alignment horizontal="left" vertical="center" wrapText="1" indent="1"/>
    </xf>
    <xf numFmtId="165" fontId="7" fillId="4" borderId="1" applyAlignment="1" pivotButton="0" quotePrefix="0" xfId="0">
      <alignment horizontal="right" vertical="center" indent="1"/>
    </xf>
    <xf numFmtId="49" fontId="7" fillId="6" borderId="1" applyAlignment="1" pivotButton="0" quotePrefix="0" xfId="0">
      <alignment horizontal="left" vertical="top" wrapText="1" indent="1"/>
    </xf>
    <xf numFmtId="166" fontId="8" fillId="4" borderId="1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top" wrapText="1" indent="1"/>
    </xf>
    <xf numFmtId="165" fontId="10" fillId="6" borderId="1" applyAlignment="1" pivotButton="0" quotePrefix="0" xfId="0">
      <alignment horizontal="right" vertical="center" indent="1"/>
    </xf>
    <xf numFmtId="9" fontId="10" fillId="6" borderId="1" applyAlignment="1" pivotButton="0" quotePrefix="0" xfId="0">
      <alignment horizontal="right" vertical="center" indent="1"/>
    </xf>
    <xf numFmtId="0" fontId="11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right" vertical="bottom"/>
    </xf>
    <xf numFmtId="0" fontId="12" fillId="0" borderId="0" applyAlignment="1" pivotButton="0" quotePrefix="0" xfId="0">
      <alignment horizontal="left" vertical="bottom"/>
    </xf>
    <xf numFmtId="0" fontId="13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167" fontId="15" fillId="0" borderId="0" applyAlignment="1" pivotButton="0" quotePrefix="0" xfId="0">
      <alignment horizontal="right" vertical="bottom"/>
    </xf>
    <xf numFmtId="0" fontId="16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167" fontId="17" fillId="0" borderId="0" applyAlignment="1" pivotButton="0" quotePrefix="0" xfId="0">
      <alignment horizontal="right" vertical="bottom"/>
    </xf>
    <xf numFmtId="168" fontId="15" fillId="0" borderId="0" applyAlignment="1" pivotButton="0" quotePrefix="0" xfId="0">
      <alignment horizontal="right" vertical="bottom"/>
    </xf>
    <xf numFmtId="167" fontId="14" fillId="0" borderId="0" applyAlignment="1" pivotButton="0" quotePrefix="0" xfId="0">
      <alignment horizontal="right" vertical="bottom"/>
    </xf>
    <xf numFmtId="168" fontId="16" fillId="0" borderId="0" applyAlignment="1" pivotButton="0" quotePrefix="0" xfId="0">
      <alignment horizontal="right" vertical="bottom"/>
    </xf>
    <xf numFmtId="0" fontId="18" fillId="0" borderId="0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center" vertical="bottom"/>
    </xf>
    <xf numFmtId="169" fontId="7" fillId="7" borderId="1" applyAlignment="1" pivotButton="0" quotePrefix="0" xfId="0">
      <alignment horizontal="right" vertical="center" indent="1"/>
    </xf>
    <xf numFmtId="169" fontId="7" fillId="4" borderId="1" applyAlignment="1" pivotButton="0" quotePrefix="0" xfId="0">
      <alignment horizontal="right" vertical="center" indent="1"/>
    </xf>
    <xf numFmtId="169" fontId="7" fillId="5" borderId="1" applyAlignment="1" pivotButton="0" quotePrefix="0" xfId="0">
      <alignment horizontal="right" vertical="center" indent="1"/>
    </xf>
    <xf numFmtId="49" fontId="10" fillId="6" borderId="1" applyAlignment="1" pivotButton="0" quotePrefix="0" xfId="0">
      <alignment horizontal="right" vertical="center" indent="1"/>
    </xf>
    <xf numFmtId="169" fontId="10" fillId="6" borderId="1" applyAlignment="1" pivotButton="0" quotePrefix="0" xfId="0">
      <alignment horizontal="right" vertical="center" inden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B6D11"/>
      <rgbColor rgb="FF000080"/>
      <rgbColor rgb="FF808000"/>
      <rgbColor rgb="FF800080"/>
      <rgbColor rgb="FF008080"/>
      <rgbColor rgb="FFC0C0C0"/>
      <rgbColor rgb="FF808080"/>
      <rgbColor rgb="FF8B5CF6"/>
      <rgbColor rgb="FF993366"/>
      <rgbColor rgb="FFFEF3C7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E5E7EB"/>
      <rgbColor rgb="FFFAF9F6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59E0B"/>
      <rgbColor rgb="FFFF6600"/>
      <rgbColor rgb="FF6B7280"/>
      <rgbColor rgb="FF969696"/>
      <rgbColor rgb="FF0F1F40"/>
      <rgbColor rgb="FF339966"/>
      <rgbColor rgb="FF003300"/>
      <rgbColor rgb="FF333300"/>
      <rgbColor rgb="FFA32D2D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hyperlink" Target="https://deabaco.com/es/pillars/fpa/modules/2.5" TargetMode="External" Id="rId1"/><Relationship Type="http://schemas.openxmlformats.org/officeDocument/2006/relationships/drawing" Target="/xl/drawings/drawing2.xml" Id="rId2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sheet1.xml><?xml version="1.0" encoding="utf-8"?>
<worksheet xmlns="http://schemas.openxmlformats.org/spreadsheetml/2006/main">
  <sheetPr filterMode="0">
    <tabColor rgb="FFF59E0B"/>
    <outlinePr summaryBelow="1" summaryRight="1"/>
    <pageSetUpPr fitToPage="0"/>
  </sheetPr>
  <dimension ref="A2:D1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37" min="1" max="1"/>
    <col width="28" customWidth="1" style="37" min="2" max="4"/>
  </cols>
  <sheetData>
    <row r="1" ht="22" customHeight="1" s="38"/>
    <row r="2" ht="15" customHeight="1" s="38">
      <c r="A2" s="39" t="inlineStr">
        <is>
          <t>Resumen · 3 escenarios coherentes, una sola fuente de verdad</t>
        </is>
      </c>
      <c r="B2" s="40" t="n"/>
      <c r="C2" s="40" t="n"/>
      <c r="D2" s="41" t="n"/>
    </row>
    <row r="3" ht="24" customHeight="1" s="38"/>
    <row r="4" ht="79.5" customHeight="1" s="38">
      <c r="A4" s="42" t="inlineStr">
        <is>
          <t>Atributo</t>
        </is>
      </c>
      <c r="B4" s="43" t="inlineStr">
        <is>
          <t>Optimista</t>
        </is>
      </c>
      <c r="C4" s="43" t="inlineStr">
        <is>
          <t>Base</t>
        </is>
      </c>
      <c r="D4" s="43" t="inlineStr">
        <is>
          <t>Estrés</t>
        </is>
      </c>
    </row>
    <row r="5" ht="21.75" customHeight="1" s="38">
      <c r="A5" s="42" t="inlineStr">
        <is>
          <t>Narrativa</t>
        </is>
      </c>
      <c r="B5" s="44" t="inlineStr">
        <is>
          <t>No entra competidor; el producto nuevo se lanza en Q2 con buena tracción; el peso se mantiene estable; supply chain sin shocks.</t>
        </is>
      </c>
      <c r="C5" s="44" t="inlineStr">
        <is>
          <t>Plan central. Competidor amenaza pero no entra; producto se lanza tarde Q3; peso fluctúa moderadamente; inflación controlada.</t>
        </is>
      </c>
      <c r="D5" s="44" t="inlineStr">
        <is>
          <t>Competidor entra Q2 con precio agresivo (-30%); peso cae 10%; commodity coffee sube 15%. Cadena absorbida con presión sobre márgenes.</t>
        </is>
      </c>
    </row>
    <row r="6" ht="21.75" customHeight="1" s="38">
      <c r="A6" s="42" t="inlineStr">
        <is>
          <t>Probabilidad</t>
        </is>
      </c>
      <c r="B6" s="45">
        <f>'Drivers por escenario'!B15</f>
        <v/>
      </c>
      <c r="C6" s="45">
        <f>'Drivers por escenario'!C15</f>
        <v/>
      </c>
      <c r="D6" s="45">
        <f>'Drivers por escenario'!D15</f>
        <v/>
      </c>
    </row>
    <row r="7" ht="15" customHeight="1" s="38">
      <c r="A7" s="42" t="inlineStr">
        <is>
          <t>Revenue</t>
        </is>
      </c>
      <c r="B7" s="46">
        <f>'Outputs por escenario'!B6</f>
        <v/>
      </c>
      <c r="C7" s="46">
        <f>'Outputs por escenario'!C6</f>
        <v/>
      </c>
      <c r="D7" s="46">
        <f>'Outputs por escenario'!D6</f>
        <v/>
      </c>
    </row>
    <row r="8" ht="15" customHeight="1" s="38">
      <c r="A8" s="42" t="inlineStr">
        <is>
          <t>EBITDA</t>
        </is>
      </c>
      <c r="B8" s="47">
        <f>'Outputs por escenario'!B14</f>
        <v/>
      </c>
      <c r="C8" s="47">
        <f>'Outputs por escenario'!C14</f>
        <v/>
      </c>
      <c r="D8" s="47">
        <f>'Outputs por escenario'!D14</f>
        <v/>
      </c>
    </row>
    <row r="9" ht="15" customHeight="1" s="38">
      <c r="A9" s="48" t="inlineStr">
        <is>
          <t>Margen EBITDA</t>
        </is>
      </c>
      <c r="B9" s="49">
        <f>'Outputs por escenario'!B15</f>
        <v/>
      </c>
      <c r="C9" s="49">
        <f>'Outputs por escenario'!C15</f>
        <v/>
      </c>
      <c r="D9" s="49">
        <f>'Outputs por escenario'!D15</f>
        <v/>
      </c>
    </row>
    <row r="10" ht="79.5" customHeight="1" s="38"/>
    <row r="11" ht="30.55" customHeight="1" s="38">
      <c r="A11" s="42" t="inlineStr">
        <is>
          <t>Decisión implicada</t>
        </is>
      </c>
      <c r="B11" s="50">
        <f>'Drivers por escenario'!B17</f>
        <v/>
      </c>
      <c r="C11" s="50">
        <f>'Drivers por escenario'!C17</f>
        <v/>
      </c>
      <c r="D11" s="50">
        <f>'Drivers por escenario'!D17</f>
        <v/>
      </c>
    </row>
    <row r="12" ht="21.75" customHeight="1" s="38"/>
    <row r="13" ht="31.5" customHeight="1" s="38">
      <c r="A13" s="43" t="inlineStr">
        <is>
          <t>Valor esperado (Σ EBITDA × prob)</t>
        </is>
      </c>
      <c r="B13" s="40" t="n"/>
      <c r="C13" s="40" t="n"/>
      <c r="D13" s="41" t="n"/>
    </row>
    <row r="14" ht="17.35" customHeight="1" s="38">
      <c r="A14" s="51">
        <f>'Outputs por escenario'!E14</f>
        <v/>
      </c>
      <c r="B14" s="40" t="n"/>
      <c r="C14" s="40" t="n"/>
      <c r="D14" s="41" t="n"/>
    </row>
    <row r="15" ht="79.5" customHeight="1" s="38"/>
    <row r="16" ht="28.35" customHeight="1" s="38">
      <c r="A16" s="52" t="inlineStr">
        <is>
          <t>Lectura del CFO maduro (Módulo 2.5 quiz #1): cuando el CEO pregunta '¿cuál es el peor caso?', NO respondes solo con el número. Respondes con: (1) el NÚMERO ($EBITDA Estrés), (2) la NARRATIVA (qué tendría que pasar), (3) la DECISIÓN implicada (línea de crédito antes Q3). Las opciones que solo dan el número invitan al directorio a debatir el número en lugar de la decisión.</t>
        </is>
      </c>
    </row>
  </sheetData>
  <mergeCells count="4">
    <mergeCell ref="A14:D14"/>
    <mergeCell ref="A2:D2"/>
    <mergeCell ref="A13:D13"/>
    <mergeCell ref="A16:D16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 filterMode="0">
    <tabColor rgb="FF0F1F40"/>
    <outlinePr summaryBelow="1" summaryRight="1"/>
    <pageSetUpPr fitToPage="0"/>
  </sheetPr>
  <dimension ref="A2:E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2" customWidth="1" style="37" min="1" max="1"/>
    <col width="14" customWidth="1" style="37" min="2" max="4"/>
    <col width="50" customWidth="1" style="37" min="5" max="5"/>
  </cols>
  <sheetData>
    <row r="1" ht="22" customHeight="1" s="38"/>
    <row r="2" ht="13.4" customHeight="1" s="38">
      <c r="A2" s="39" t="inlineStr">
        <is>
          <t>deabaco · Andina · Drivers por escenario · Módulo 2.5</t>
        </is>
      </c>
      <c r="B2" s="40" t="n"/>
      <c r="C2" s="40" t="n"/>
      <c r="D2" s="40" t="n"/>
      <c r="E2" s="41" t="n"/>
    </row>
    <row r="3" ht="21.75" customHeight="1" s="38"/>
    <row r="4" ht="15" customHeight="1" s="38">
      <c r="A4" s="42" t="inlineStr">
        <is>
          <t>Driver</t>
        </is>
      </c>
      <c r="B4" s="43" t="inlineStr">
        <is>
          <t>Optimista</t>
        </is>
      </c>
      <c r="C4" s="43" t="inlineStr">
        <is>
          <t>Base</t>
        </is>
      </c>
      <c r="D4" s="43" t="inlineStr">
        <is>
          <t>Estrés</t>
        </is>
      </c>
      <c r="E4" s="43" t="inlineStr">
        <is>
          <t>Narrativa del driver</t>
        </is>
      </c>
    </row>
    <row r="5" ht="15" customHeight="1" s="38"/>
    <row r="6" ht="18.75" customHeight="1" s="38">
      <c r="A6" s="48" t="inlineStr">
        <is>
          <t>Volume growth %</t>
        </is>
      </c>
      <c r="B6" s="53" t="n">
        <v>0.1</v>
      </c>
      <c r="C6" s="53" t="n">
        <v>0</v>
      </c>
      <c r="D6" s="53" t="n">
        <v>-0.1</v>
      </c>
      <c r="E6" s="52" t="inlineStr">
        <is>
          <t>Optimista: market gain. Base: hold. Estrés: competidor toma cuota.</t>
        </is>
      </c>
    </row>
    <row r="7" ht="18.75" customHeight="1" s="38">
      <c r="A7" s="48" t="inlineStr">
        <is>
          <t>Precio neto growth %</t>
        </is>
      </c>
      <c r="B7" s="53" t="n">
        <v>0.05</v>
      </c>
      <c r="C7" s="53" t="n">
        <v>0.02</v>
      </c>
      <c r="D7" s="53" t="n">
        <v>-0.1</v>
      </c>
      <c r="E7" s="52" t="inlineStr">
        <is>
          <t>Optimista: pricing power. Base: inflación. Estrés: competidor con -30% price → erosión a -10%.</t>
        </is>
      </c>
    </row>
    <row r="8" ht="18.75" customHeight="1" s="38">
      <c r="A8" s="48" t="inlineStr">
        <is>
          <t>Lanzamiento producto nuevo % uplift</t>
        </is>
      </c>
      <c r="B8" s="53" t="n">
        <v>0.05</v>
      </c>
      <c r="C8" s="53" t="n">
        <v>0.02</v>
      </c>
      <c r="D8" s="53" t="n">
        <v>0</v>
      </c>
      <c r="E8" s="52" t="inlineStr">
        <is>
          <t>Optimista: lanza Q2 con tracción. Base: tarde Q3. Estrés: se atrasa indefinidamente.</t>
        </is>
      </c>
    </row>
    <row r="9" ht="15" customHeight="1" s="38">
      <c r="A9" s="48" t="inlineStr">
        <is>
          <t>COGS growth %</t>
        </is>
      </c>
      <c r="B9" s="53" t="n">
        <v>-0.02</v>
      </c>
      <c r="C9" s="53" t="n">
        <v>0.03</v>
      </c>
      <c r="D9" s="53" t="n">
        <v>0.1</v>
      </c>
      <c r="E9" s="52" t="inlineStr">
        <is>
          <t>Optimista: eficiencia. Base: inflación. Estrés: peso cae 10% + commodity shock.</t>
        </is>
      </c>
    </row>
    <row r="10" ht="15" customHeight="1" s="38">
      <c r="A10" s="48" t="inlineStr">
        <is>
          <t>OpEx growth %</t>
        </is>
      </c>
      <c r="B10" s="53" t="n">
        <v>0.05</v>
      </c>
      <c r="C10" s="53" t="n">
        <v>0.06</v>
      </c>
      <c r="D10" s="53" t="n">
        <v>0.1</v>
      </c>
      <c r="E10" s="52" t="inlineStr">
        <is>
          <t>Optimista: control. Base: track inflación. Estrés: contratación reactiva.</t>
        </is>
      </c>
    </row>
    <row r="11" ht="15" customHeight="1" s="38">
      <c r="A11" s="48" t="inlineStr">
        <is>
          <t>Tax rate %</t>
        </is>
      </c>
      <c r="B11" s="53" t="n">
        <v>0.27</v>
      </c>
      <c r="C11" s="53" t="n">
        <v>0.27</v>
      </c>
      <c r="D11" s="53" t="n">
        <v>0.27</v>
      </c>
      <c r="E11" s="52" t="inlineStr">
        <is>
          <t>Estable. Chile Régimen General.</t>
        </is>
      </c>
    </row>
    <row r="13" ht="21.75" customHeight="1" s="38"/>
    <row r="14" ht="18.75" customHeight="1" s="38">
      <c r="A14" s="43" t="inlineStr">
        <is>
          <t>Probabilidad asignada</t>
        </is>
      </c>
      <c r="B14" s="40" t="n"/>
      <c r="C14" s="40" t="n"/>
      <c r="D14" s="40" t="n"/>
      <c r="E14" s="41" t="n"/>
    </row>
    <row r="15" ht="19.4" customHeight="1" s="38">
      <c r="A15" s="42" t="inlineStr">
        <is>
          <t>Probabilidad %</t>
        </is>
      </c>
      <c r="B15" s="54" t="n">
        <v>0.2</v>
      </c>
      <c r="C15" s="54" t="n">
        <v>0.6</v>
      </c>
      <c r="D15" s="54" t="n">
        <v>0.2</v>
      </c>
      <c r="E15" s="52" t="inlineStr">
        <is>
          <t>20/60/20 es típico. Asignar probabilidad obliga al directorio a pensar en valor esperado.</t>
        </is>
      </c>
    </row>
    <row r="16" ht="49.5" customHeight="1" s="38"/>
    <row r="17" ht="69.40000000000001" customHeight="1" s="38">
      <c r="A17" s="42" t="inlineStr">
        <is>
          <t>Decisión implicada</t>
        </is>
      </c>
      <c r="B17" s="48" t="inlineStr">
        <is>
          <t>Adelantar capex de expansión Q2 — capturar el upside</t>
        </is>
      </c>
      <c r="C17" s="48" t="inlineStr">
        <is>
          <t>Mantener plan actual; revisar Q2</t>
        </is>
      </c>
      <c r="D17" s="48" t="inlineStr">
        <is>
          <t>Abrir línea de crédito $5M antes de Q3; congelar contrataciones; renegociar contratos clave</t>
        </is>
      </c>
    </row>
    <row r="18" ht="60" customHeight="1" s="38"/>
    <row r="19" ht="19.4" customHeight="1" s="38">
      <c r="A19" s="52" t="inlineStr">
        <is>
          <t>El error más común (Módulo 2.5): tres planillas Excel separadas. La salida: UN MODELO con escenarios como columnas paralelas. Las 3 salidas se calculan del mismo motor. Cuando el directorio pregunta 'qué pasa si volumen Optimista cae a 5%', cambias UNA celda (Drivers!B5 = 5%) y la pestaña 'Outputs' actualiza al instante.</t>
        </is>
      </c>
    </row>
  </sheetData>
  <mergeCells count="3">
    <mergeCell ref="A2:E2"/>
    <mergeCell ref="A14:E14"/>
    <mergeCell ref="A19:E19"/>
  </mergeCells>
  <hyperlinks>
    <hyperlink xmlns:r="http://schemas.openxmlformats.org/officeDocument/2006/relationships" ref="A2" display="deabaco · Andina · Drivers por escenario · Módulo 2.5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3.xml><?xml version="1.0" encoding="utf-8"?>
<worksheet xmlns="http://schemas.openxmlformats.org/spreadsheetml/2006/main">
  <sheetPr filterMode="0">
    <tabColor rgb="FF2563EB"/>
    <outlinePr summaryBelow="1" summaryRight="1"/>
    <pageSetUpPr fitToPage="0"/>
  </sheetPr>
  <dimension ref="A2:G2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0" customWidth="1" style="37" min="1" max="1"/>
    <col width="12" customWidth="1" style="37" min="2" max="4"/>
    <col width="14" customWidth="1" style="37" min="5" max="5"/>
    <col width="40" customWidth="1" style="37" min="6" max="6"/>
  </cols>
  <sheetData>
    <row r="1" ht="22" customHeight="1" s="38"/>
    <row r="2" ht="15" customHeight="1" s="38">
      <c r="A2" s="39" t="inlineStr">
        <is>
          <t>Outputs — los 3 escenarios en paralelo, del mismo motor</t>
        </is>
      </c>
    </row>
    <row r="3" ht="21.75" customHeight="1" s="38"/>
    <row r="4" ht="15" customHeight="1" s="38">
      <c r="A4" s="55" t="inlineStr">
        <is>
          <t>Métrica</t>
        </is>
      </c>
      <c r="B4" s="56" t="inlineStr">
        <is>
          <t>Optimista</t>
        </is>
      </c>
      <c r="C4" s="56" t="inlineStr">
        <is>
          <t>Base</t>
        </is>
      </c>
      <c r="D4" s="56" t="inlineStr">
        <is>
          <t>Estrés</t>
        </is>
      </c>
      <c r="E4" s="56" t="inlineStr">
        <is>
          <t>Valor esperado</t>
        </is>
      </c>
      <c r="F4" s="57" t="inlineStr">
        <is>
          <t>Fórmula</t>
        </is>
      </c>
      <c r="G4" s="58" t="n"/>
    </row>
    <row r="5" ht="15" customHeight="1" s="38">
      <c r="A5" s="59" t="inlineStr">
        <is>
          <t>Ingresos base (Y0)</t>
        </is>
      </c>
      <c r="B5" s="60" t="n">
        <v>80</v>
      </c>
      <c r="C5" s="60" t="n">
        <v>80</v>
      </c>
      <c r="D5" s="60" t="n">
        <v>80</v>
      </c>
      <c r="E5" s="58" t="n"/>
      <c r="F5" s="61" t="inlineStr">
        <is>
          <t>$80M = primer año entrada México.</t>
        </is>
      </c>
      <c r="G5" s="58" t="n"/>
    </row>
    <row r="6" ht="15" customHeight="1" s="38">
      <c r="A6" s="62" t="inlineStr">
        <is>
          <t>Ingresos escenario</t>
        </is>
      </c>
      <c r="B6" s="63">
        <f>B5*(1+'Drivers por escenario'!B6+'Drivers por escenario'!B7+'Drivers por escenario'!B8)</f>
        <v/>
      </c>
      <c r="C6" s="63">
        <f>C5*(1+'Drivers por escenario'!C6+'Drivers por escenario'!C7+'Drivers por escenario'!C8)</f>
        <v/>
      </c>
      <c r="D6" s="63">
        <f>D5*(1+'Drivers por escenario'!D6+'Drivers por escenario'!D7+'Drivers por escenario'!D8)</f>
        <v/>
      </c>
      <c r="E6" s="58" t="n"/>
      <c r="F6" s="61" t="inlineStr">
        <is>
          <t>Revenue_base × (1 + vol + price + launch).</t>
        </is>
      </c>
      <c r="G6" s="58" t="n"/>
    </row>
    <row r="7" ht="15" customHeight="1" s="38">
      <c r="A7" s="59" t="inlineStr">
        <is>
          <t>COGS rate base (%)</t>
        </is>
      </c>
      <c r="B7" s="64" t="n">
        <v>0.6</v>
      </c>
      <c r="C7" s="64" t="n">
        <v>0.6</v>
      </c>
      <c r="D7" s="64" t="n">
        <v>0.6</v>
      </c>
      <c r="E7" s="58" t="n"/>
      <c r="F7" s="58" t="n"/>
      <c r="G7" s="58" t="n"/>
    </row>
    <row r="8" ht="15" customHeight="1" s="38">
      <c r="A8" s="59" t="inlineStr">
        <is>
          <t>Costo de ventas (COGS) escenario</t>
        </is>
      </c>
      <c r="B8" s="65">
        <f>B6*B7*(1+'Drivers por escenario'!B9)</f>
        <v/>
      </c>
      <c r="C8" s="65">
        <f>C6*C7*(1+'Drivers por escenario'!C9)</f>
        <v/>
      </c>
      <c r="D8" s="65">
        <f>D6*D7*(1+'Drivers por escenario'!D9)</f>
        <v/>
      </c>
      <c r="E8" s="58" t="n"/>
      <c r="F8" s="58" t="n"/>
      <c r="G8" s="58" t="n"/>
    </row>
    <row r="9" ht="15" customHeight="1" s="38">
      <c r="A9" s="62" t="inlineStr">
        <is>
          <t>Resultado bruto</t>
        </is>
      </c>
      <c r="B9" s="63">
        <f>B6-B8</f>
        <v/>
      </c>
      <c r="C9" s="63">
        <f>C6-C8</f>
        <v/>
      </c>
      <c r="D9" s="63">
        <f>D6-D8</f>
        <v/>
      </c>
      <c r="E9" s="58" t="n"/>
      <c r="F9" s="58" t="n"/>
      <c r="G9" s="58" t="n"/>
    </row>
    <row r="10" ht="15" customHeight="1" s="38">
      <c r="A10" s="61" t="inlineStr">
        <is>
          <t xml:space="preserve">    Margen bruto (%)</t>
        </is>
      </c>
      <c r="B10" s="66">
        <f>IFERROR(B9/B6,0)</f>
        <v/>
      </c>
      <c r="C10" s="66">
        <f>IFERROR(C9/C6,0)</f>
        <v/>
      </c>
      <c r="D10" s="66">
        <f>IFERROR(D9/D6,0)</f>
        <v/>
      </c>
      <c r="E10" s="58" t="n"/>
      <c r="F10" s="58" t="n"/>
      <c r="G10" s="58" t="n"/>
    </row>
    <row r="11" ht="15" customHeight="1" s="38">
      <c r="A11" s="59" t="inlineStr">
        <is>
          <t>OpEx base (Y0)</t>
        </is>
      </c>
      <c r="B11" s="60" t="n">
        <v>20</v>
      </c>
      <c r="C11" s="60" t="n">
        <v>20</v>
      </c>
      <c r="D11" s="60" t="n">
        <v>20</v>
      </c>
      <c r="E11" s="58" t="n"/>
      <c r="F11" s="58" t="n"/>
      <c r="G11" s="58" t="n"/>
    </row>
    <row r="12" ht="15" customHeight="1" s="38">
      <c r="A12" s="59" t="inlineStr">
        <is>
          <t>Gastos de operación (OpEx) escenario</t>
        </is>
      </c>
      <c r="B12" s="65">
        <f>B11*(1+'Drivers por escenario'!B10)</f>
        <v/>
      </c>
      <c r="C12" s="65">
        <f>C11*(1+'Drivers por escenario'!C10)</f>
        <v/>
      </c>
      <c r="D12" s="65">
        <f>D11*(1+'Drivers por escenario'!D10)</f>
        <v/>
      </c>
      <c r="E12" s="58" t="n"/>
      <c r="F12" s="58" t="n"/>
      <c r="G12" s="58" t="n"/>
    </row>
    <row r="13" ht="15" customHeight="1" s="38">
      <c r="A13" s="61" t="inlineStr">
        <is>
          <t xml:space="preserve">    OpEx / Ingresos (%)</t>
        </is>
      </c>
      <c r="B13" s="66">
        <f>IFERROR(B12/B6,0)</f>
        <v/>
      </c>
      <c r="C13" s="66">
        <f>IFERROR(C12/C6,0)</f>
        <v/>
      </c>
      <c r="D13" s="66">
        <f>IFERROR(D12/D6,0)</f>
        <v/>
      </c>
      <c r="E13" s="58" t="n"/>
      <c r="F13" s="58" t="n"/>
      <c r="G13" s="58" t="n"/>
    </row>
    <row r="14" ht="21.75" customHeight="1" s="38">
      <c r="A14" s="62" t="inlineStr">
        <is>
          <t>EBITDA</t>
        </is>
      </c>
      <c r="B14" s="63">
        <f>B9-B12</f>
        <v/>
      </c>
      <c r="C14" s="63">
        <f>C9-C12</f>
        <v/>
      </c>
      <c r="D14" s="63">
        <f>D9-D12</f>
        <v/>
      </c>
      <c r="E14" s="63">
        <f>B14*'Drivers por escenario'!B15+C14*'Drivers por escenario'!C15+D14*'Drivers por escenario'!D15</f>
        <v/>
      </c>
      <c r="F14" s="61" t="inlineStr">
        <is>
          <t>EBITDA = Resultado bruto − OpEx.</t>
        </is>
      </c>
      <c r="G14" s="58" t="n"/>
    </row>
    <row r="15" ht="15" customHeight="1" s="38">
      <c r="A15" s="61" t="inlineStr">
        <is>
          <t xml:space="preserve">    Margen EBITDA (%)</t>
        </is>
      </c>
      <c r="B15" s="66">
        <f>IFERROR(B14/B6,0)</f>
        <v/>
      </c>
      <c r="C15" s="66">
        <f>IFERROR(C14/C6,0)</f>
        <v/>
      </c>
      <c r="D15" s="66">
        <f>IFERROR(D14/D6,0)</f>
        <v/>
      </c>
      <c r="E15" s="58" t="n"/>
      <c r="F15" s="58" t="n"/>
      <c r="G15" s="58" t="n"/>
    </row>
    <row r="16" ht="60" customHeight="1" s="38">
      <c r="A16" s="58" t="n"/>
      <c r="B16" s="58" t="n"/>
      <c r="C16" s="58" t="n"/>
      <c r="D16" s="58" t="n"/>
      <c r="E16" s="58" t="n"/>
      <c r="F16" s="58" t="n"/>
      <c r="G16" s="58" t="n"/>
    </row>
    <row r="17" ht="15" customHeight="1" s="38">
      <c r="A17" s="67" t="inlineStr">
        <is>
          <t>VERIFICACIONES · cada columna valida su escenario</t>
        </is>
      </c>
      <c r="B17" s="58" t="n"/>
      <c r="C17" s="58" t="n"/>
      <c r="D17" s="58" t="n"/>
      <c r="E17" s="58" t="n"/>
      <c r="F17" s="58" t="n"/>
      <c r="G17" s="58" t="n"/>
    </row>
    <row r="18" ht="15" customHeight="1" s="38">
      <c r="A18" s="68" t="inlineStr">
        <is>
          <t>Resultado bruto = Ingresos − COGS</t>
        </is>
      </c>
      <c r="B18" s="69">
        <f>IF(ABS(B9-(B6-B8))&lt;0.01,"✓",TEXT(B9-(B6-B8),"0.00"))</f>
        <v/>
      </c>
      <c r="C18" s="69">
        <f>IF(ABS(C9-(C6-C8))&lt;0.01,"✓",TEXT(C9-(C6-C8),"0.00"))</f>
        <v/>
      </c>
      <c r="D18" s="69">
        <f>IF(ABS(D9-(D6-D8))&lt;0.01,"✓",TEXT(D9-(D6-D8),"0.00"))</f>
        <v/>
      </c>
      <c r="E18" s="58" t="n"/>
      <c r="F18" s="58" t="n"/>
      <c r="G18" s="58" t="n"/>
    </row>
    <row r="19" ht="15" customHeight="1" s="38">
      <c r="A19" s="68" t="inlineStr">
        <is>
          <t>EBITDA = Resultado bruto − OpEx</t>
        </is>
      </c>
      <c r="B19" s="69">
        <f>IF(ABS(B14-(B9-B12))&lt;0.01,"✓",TEXT(B14-(B9-B12),"0.00"))</f>
        <v/>
      </c>
      <c r="C19" s="69">
        <f>IF(ABS(C14-(C9-C12))&lt;0.01,"✓",TEXT(C14-(C9-C12),"0.00"))</f>
        <v/>
      </c>
      <c r="D19" s="69">
        <f>IF(ABS(D14-(D9-D12))&lt;0.01,"✓",TEXT(D14-(D9-D12),"0.00"))</f>
        <v/>
      </c>
      <c r="E19" s="58" t="n"/>
      <c r="F19" s="58" t="n"/>
      <c r="G19" s="58" t="n"/>
    </row>
    <row r="20" ht="15" customHeight="1" s="38">
      <c r="A20" s="68" t="inlineStr">
        <is>
          <t>Margen EBITDA × Ingresos ≈ EBITDA</t>
        </is>
      </c>
      <c r="B20" s="69">
        <f>IF(ABS(B15*B6-B14)&lt;0.01,"✓",TEXT(B15*B6-B14,"0.00"))</f>
        <v/>
      </c>
      <c r="C20" s="69">
        <f>IF(ABS(C15*C6-C14)&lt;0.01,"✓",TEXT(C15*C6-C14,"0.00"))</f>
        <v/>
      </c>
      <c r="D20" s="69">
        <f>IF(ABS(D15*D6-D14)&lt;0.01,"✓",TEXT(D15*D6-D14,"0.00"))</f>
        <v/>
      </c>
      <c r="E20" s="58" t="n"/>
      <c r="F20" s="58" t="n"/>
      <c r="G20" s="58" t="n"/>
    </row>
    <row r="21" ht="15" customHeight="1" s="38">
      <c r="A21" s="68" t="inlineStr">
        <is>
          <t>Suma probabilidades escenarios = 100%</t>
        </is>
      </c>
      <c r="B21" s="69">
        <f>IF(ABS('Drivers por escenario'!B15+'Drivers por escenario'!C15+'Drivers por escenario'!D15-1)&lt;0.001,"✓",TEXT('Drivers por escenario'!B15+'Drivers por escenario'!C15+'Drivers por escenario'!D15-1,"0.0%"))</f>
        <v/>
      </c>
      <c r="C21" s="58" t="n"/>
      <c r="D21" s="58" t="n"/>
      <c r="E21" s="58" t="n"/>
      <c r="F21" s="58" t="n"/>
      <c r="G21" s="58" t="n"/>
    </row>
    <row r="22" ht="15" customHeight="1" s="38">
      <c r="A22" s="58" t="n"/>
      <c r="B22" s="58" t="n"/>
      <c r="C22" s="58" t="n"/>
      <c r="D22" s="58" t="n"/>
      <c r="E22" s="58" t="n"/>
      <c r="F22" s="58" t="n"/>
      <c r="G22" s="58" t="n"/>
    </row>
    <row r="23" ht="15" customHeight="1" s="38">
      <c r="A23" s="58" t="n"/>
      <c r="B23" s="58" t="n"/>
      <c r="C23" s="58" t="n"/>
      <c r="D23" s="58" t="n"/>
      <c r="E23" s="58" t="n"/>
      <c r="F23" s="58" t="n"/>
      <c r="G23" s="58" t="n"/>
    </row>
    <row r="24" ht="15" customHeight="1" s="38">
      <c r="A24" s="58" t="n"/>
      <c r="B24" s="58" t="n"/>
      <c r="C24" s="58" t="n"/>
      <c r="D24" s="58" t="n"/>
      <c r="E24" s="58" t="n"/>
      <c r="F24" s="58" t="n"/>
      <c r="G24" s="58" t="n"/>
    </row>
    <row r="25" ht="15" customHeight="1" s="38">
      <c r="A25" s="58" t="n"/>
      <c r="B25" s="58" t="n"/>
      <c r="C25" s="58" t="n"/>
      <c r="D25" s="58" t="n"/>
      <c r="E25" s="58" t="n"/>
      <c r="F25" s="58" t="n"/>
      <c r="G25" s="58" t="n"/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tabColor rgb="FF8B5CF6"/>
    <outlinePr summaryBelow="1" summaryRight="1"/>
    <pageSetUpPr fitToPage="0"/>
  </sheetPr>
  <dimension ref="A2:E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37" min="1" max="1"/>
    <col width="16" customWidth="1" style="37" min="2" max="4"/>
    <col width="45" customWidth="1" style="37" min="5" max="5"/>
  </cols>
  <sheetData>
    <row r="1" ht="22" customHeight="1" s="38"/>
    <row r="2" ht="15" customHeight="1" s="38">
      <c r="A2" s="39" t="inlineStr">
        <is>
          <t>Sensibilidad · ΔEBITDA por ±10% en cada driver (caso BASE)</t>
        </is>
      </c>
      <c r="B2" s="40" t="n"/>
      <c r="C2" s="40" t="n"/>
      <c r="D2" s="40" t="n"/>
      <c r="E2" s="41" t="n"/>
    </row>
    <row r="3" ht="21.75" customHeight="1" s="38"/>
    <row r="4" ht="30" customHeight="1" s="38">
      <c r="A4" s="42" t="inlineStr">
        <is>
          <t>Driver (cambio aislado, todo lo demás constante)</t>
        </is>
      </c>
      <c r="B4" s="43" t="inlineStr">
        <is>
          <t>EBITDA −10%</t>
        </is>
      </c>
      <c r="C4" s="43" t="inlineStr">
        <is>
          <t>EBITDA base</t>
        </is>
      </c>
      <c r="D4" s="43" t="inlineStr">
        <is>
          <t>EBITDA +10%</t>
        </is>
      </c>
      <c r="E4" s="43" t="inlineStr">
        <is>
          <t>Lectura</t>
        </is>
      </c>
    </row>
    <row r="5" ht="30" customHeight="1" s="38">
      <c r="A5" s="48" t="inlineStr">
        <is>
          <t>Volume growth ±10pp</t>
        </is>
      </c>
      <c r="B5" s="70" t="n">
        <v>7.47</v>
      </c>
      <c r="C5" s="71" t="n">
        <v>10.58</v>
      </c>
      <c r="D5" s="72" t="n">
        <v>13.76</v>
      </c>
      <c r="E5" s="52" t="inlineStr">
        <is>
          <t>El driver de mayor magnitud. ±10pp mueve EBITDA ±$3M. Atención de management más alta.</t>
        </is>
      </c>
    </row>
    <row r="6" ht="30" customHeight="1" s="38">
      <c r="A6" s="48" t="inlineStr">
        <is>
          <t>Precio growth ±10pp</t>
        </is>
      </c>
      <c r="B6" s="70" t="n">
        <v>7.78</v>
      </c>
      <c r="C6" s="71" t="n">
        <v>10.58</v>
      </c>
      <c r="D6" s="72" t="n">
        <v>13.38</v>
      </c>
      <c r="E6" s="52" t="inlineStr">
        <is>
          <t>Pricing tiene casi el mismo poder que volumen (depende del modelo).</t>
        </is>
      </c>
    </row>
    <row r="7" ht="30" customHeight="1" s="38">
      <c r="A7" s="48" t="inlineStr">
        <is>
          <t>COGS rate ±10pp</t>
        </is>
      </c>
      <c r="B7" s="70" t="n">
        <v>13.65</v>
      </c>
      <c r="C7" s="71" t="n">
        <v>10.58</v>
      </c>
      <c r="D7" s="72" t="n">
        <v>7.51</v>
      </c>
      <c r="E7" s="52" t="inlineStr">
        <is>
          <t>Inverso: COGS rate más alto → margen más bajo. Magnitud: ~$3M.</t>
        </is>
      </c>
    </row>
    <row r="8" ht="30" customHeight="1" s="38">
      <c r="A8" s="48" t="inlineStr">
        <is>
          <t>OpEx growth ±10pp</t>
        </is>
      </c>
      <c r="B8" s="70" t="n">
        <v>12.7</v>
      </c>
      <c r="C8" s="71" t="n">
        <v>10.58</v>
      </c>
      <c r="D8" s="72" t="n">
        <v>8.460000000000001</v>
      </c>
      <c r="E8" s="52" t="inlineStr">
        <is>
          <t>OpEx ±10pp = ±$2M. Menos impacto que volumen/precio.</t>
        </is>
      </c>
    </row>
    <row r="9" ht="15" customHeight="1" s="38">
      <c r="A9" s="48" t="inlineStr">
        <is>
          <t>Lanzamiento ±5pp</t>
        </is>
      </c>
      <c r="B9" s="70" t="n">
        <v>9.199999999999999</v>
      </c>
      <c r="C9" s="71" t="n">
        <v>10.58</v>
      </c>
      <c r="D9" s="72" t="n">
        <v>11.96</v>
      </c>
      <c r="E9" s="52" t="inlineStr">
        <is>
          <t>Half-magnitude porque el impacto es menor en base ($1.4M).</t>
        </is>
      </c>
    </row>
    <row r="10" ht="21.75" customHeight="1" s="38"/>
    <row r="11" ht="79.5" customHeight="1" s="38">
      <c r="A11" s="43" t="inlineStr">
        <is>
          <t>Lectura tornado</t>
        </is>
      </c>
      <c r="B11" s="40" t="n"/>
      <c r="C11" s="40" t="n"/>
      <c r="D11" s="40" t="n"/>
      <c r="E11" s="41" t="n"/>
    </row>
    <row r="12" ht="28.35" customHeight="1" s="38">
      <c r="A12" s="52" t="inlineStr">
        <is>
          <t>El tornado chart se construye con esta data: ordena los drivers por la AMPLITUD del cambio en EBITDA. Los drivers de arriba (mayor amplitud) son donde el FP&amp;A debe enfocar el análisis adicional y donde el directorio debe pedir más profundidad. La sensibilidad de un solo driver es DIFERENTE del análisis de escenarios — sensibilidad responde '¿qué pasa si UN driver se mueve?'; escenarios responde '¿qué pasa si varios se mueven juntos en una historia coherente?'. Ambos importan.</t>
        </is>
      </c>
    </row>
  </sheetData>
  <mergeCells count="3">
    <mergeCell ref="A2:E2"/>
    <mergeCell ref="A11:E11"/>
    <mergeCell ref="A12:E1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tabColor rgb="FF6B7280"/>
    <outlinePr summaryBelow="1" summaryRight="1"/>
    <pageSetUpPr fitToPage="0"/>
  </sheetPr>
  <dimension ref="A2:E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37" min="1" max="1"/>
  </cols>
  <sheetData>
    <row r="1" ht="22" customHeight="1" s="38"/>
    <row r="2" ht="15" customHeight="1" s="38">
      <c r="A2" s="39" t="inlineStr">
        <is>
          <t>Tu escenario · construye los 3 escenarios para tu propio negocio</t>
        </is>
      </c>
      <c r="B2" s="40" t="n"/>
      <c r="C2" s="40" t="n"/>
      <c r="D2" s="40" t="n"/>
      <c r="E2" s="41" t="n"/>
    </row>
    <row r="3" ht="79.5" customHeight="1" s="38"/>
    <row r="4" ht="37.3" customHeight="1" s="38">
      <c r="A4" s="52" t="inlineStr">
        <is>
          <t>Estructura: copia las pestañas 'Drivers por escenario' y 'Outputs por escenario'. Reemplaza los drivers de Andina con los tuyos. Asegúrate de que cada escenario tenga: (1) una narrativa COHERENTE — no solo '+10% en todo', sino una historia específica; (2) probabilidad asignada; (3) decisión implicada — el escenario que no implica una decisión distinta es decoración.</t>
        </is>
      </c>
    </row>
    <row r="5" ht="21.75" customHeight="1" s="38"/>
    <row r="6" ht="31.5" customHeight="1" s="38">
      <c r="A6" s="42" t="inlineStr">
        <is>
          <t>Atributo</t>
        </is>
      </c>
      <c r="B6" s="43" t="inlineStr">
        <is>
          <t>Optimista</t>
        </is>
      </c>
      <c r="C6" s="43" t="inlineStr">
        <is>
          <t>Base</t>
        </is>
      </c>
      <c r="D6" s="43" t="inlineStr">
        <is>
          <t>Estrés</t>
        </is>
      </c>
    </row>
    <row r="7" ht="21.75" customHeight="1" s="38">
      <c r="A7" s="48" t="inlineStr">
        <is>
          <t>Narrativa (1-2 frases)</t>
        </is>
      </c>
      <c r="B7" s="73" t="n"/>
      <c r="C7" s="73" t="n"/>
      <c r="D7" s="73" t="n"/>
    </row>
    <row r="8" ht="21.75" customHeight="1" s="38">
      <c r="A8" s="48" t="inlineStr">
        <is>
          <t>Probabilidad</t>
        </is>
      </c>
      <c r="B8" s="74" t="n"/>
      <c r="C8" s="74" t="n"/>
      <c r="D8" s="74" t="n"/>
    </row>
    <row r="9" ht="21.75" customHeight="1" s="38">
      <c r="A9" s="48" t="inlineStr">
        <is>
          <t>Driver crítico #1</t>
        </is>
      </c>
      <c r="B9" s="73" t="n"/>
      <c r="C9" s="73" t="n"/>
      <c r="D9" s="73" t="n"/>
    </row>
    <row r="10" ht="21.75" customHeight="1" s="38">
      <c r="A10" s="48" t="inlineStr">
        <is>
          <t>Driver crítico #2</t>
        </is>
      </c>
      <c r="B10" s="73" t="n"/>
      <c r="C10" s="73" t="n"/>
      <c r="D10" s="73" t="n"/>
    </row>
    <row r="11" ht="21.75" customHeight="1" s="38">
      <c r="A11" s="48" t="inlineStr">
        <is>
          <t>Driver crítico #3</t>
        </is>
      </c>
      <c r="B11" s="73" t="n"/>
      <c r="C11" s="73" t="n"/>
      <c r="D11" s="73" t="n"/>
    </row>
    <row r="12" ht="21.75" customHeight="1" s="38">
      <c r="A12" s="48" t="inlineStr">
        <is>
          <t>Output: Revenue</t>
        </is>
      </c>
      <c r="B12" s="74" t="n"/>
      <c r="C12" s="74" t="n"/>
      <c r="D12" s="74" t="n"/>
    </row>
    <row r="13" ht="31.5" customHeight="1" s="38">
      <c r="A13" s="48" t="inlineStr">
        <is>
          <t>Output: EBITDA</t>
        </is>
      </c>
      <c r="B13" s="74" t="n"/>
      <c r="C13" s="74" t="n"/>
      <c r="D13" s="74" t="n"/>
    </row>
    <row r="14" ht="15" customHeight="1" s="38">
      <c r="A14" s="48" t="inlineStr">
        <is>
          <t>Decisión implicada</t>
        </is>
      </c>
      <c r="B14" s="73" t="n"/>
      <c r="C14" s="73" t="n"/>
      <c r="D14" s="73" t="n"/>
    </row>
  </sheetData>
  <mergeCells count="2">
    <mergeCell ref="A2:E2"/>
    <mergeCell ref="A4:E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2026-05-14T04:44:42Z</dcterms:created>
  <dcterms:modified xmlns:dcterms="http://purl.org/dc/terms/" xmlns:xsi="http://www.w3.org/2001/XMLSchema-instance" xsi:type="dcterms:W3CDTF">2026-05-15T03:41:41Z</dcterms:modified>
  <cp:revision>0</cp:revision>
</cp:coreProperties>
</file>