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worksheets/sheet3.xml" ContentType="application/vnd.openxmlformats-officedocument.spreadsheetml.worksheet+xml"/>
  <Override PartName="/xl/drawings/drawing3.xml" ContentType="application/vnd.openxmlformats-officedocument.drawing+xml"/>
  <Override PartName="/xl/worksheets/sheet4.xml" ContentType="application/vnd.openxmlformats-officedocument.spreadsheetml.worksheet+xml"/>
  <Override PartName="/xl/drawings/drawing4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NI → OCF Bridge" sheetId="1" state="visible" r:id="rId1"/>
    <sheet xmlns:r="http://schemas.openxmlformats.org/officeDocument/2006/relationships" name="OCF → FCF Bridge" sheetId="2" state="visible" r:id="rId2"/>
    <sheet xmlns:r="http://schemas.openxmlformats.org/officeDocument/2006/relationships" name="Quality Diagnostic" sheetId="3" state="visible" r:id="rId3"/>
    <sheet xmlns:r="http://schemas.openxmlformats.org/officeDocument/2006/relationships" name="Tu Flujo" sheetId="4" state="visible" r:id="rId4"/>
  </sheets>
  <definedNames/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2">
    <numFmt numFmtId="164" formatCode="#,##0.0"/>
    <numFmt numFmtId="165" formatCode="0.0%"/>
  </numFmts>
  <fonts count="10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Calibri"/>
      <charset val="1"/>
      <family val="0"/>
      <b val="1"/>
      <color rgb="FFFFFFFF"/>
      <sz val="12"/>
    </font>
    <font>
      <name val="Calibri"/>
      <charset val="1"/>
      <family val="0"/>
      <b val="1"/>
      <color rgb="FF374151"/>
      <sz val="10"/>
    </font>
    <font>
      <name val="Calibri"/>
      <charset val="1"/>
      <family val="0"/>
      <b val="1"/>
      <color rgb="FF0F1F40"/>
      <sz val="10"/>
    </font>
    <font>
      <name val="Calibri"/>
      <charset val="1"/>
      <family val="0"/>
      <sz val="10"/>
    </font>
    <font>
      <name val="Calibri"/>
      <charset val="1"/>
      <family val="0"/>
      <i val="1"/>
      <color rgb="FF6B7280"/>
      <sz val="9"/>
    </font>
    <font>
      <name val="Calibri"/>
      <charset val="1"/>
      <family val="0"/>
      <color rgb="FF374151"/>
      <sz val="10"/>
    </font>
  </fonts>
  <fills count="7">
    <fill>
      <patternFill/>
    </fill>
    <fill>
      <patternFill patternType="gray125"/>
    </fill>
    <fill>
      <patternFill patternType="solid">
        <fgColor rgb="FF0F1F40"/>
        <bgColor rgb="FF003300"/>
      </patternFill>
    </fill>
    <fill>
      <patternFill patternType="solid">
        <fgColor rgb="FFFAF9F6"/>
        <bgColor rgb="FFF3F4F6"/>
      </patternFill>
    </fill>
    <fill>
      <patternFill patternType="solid">
        <fgColor rgb="FFFEF3C7"/>
        <bgColor rgb="FFFAF9F6"/>
      </patternFill>
    </fill>
    <fill>
      <patternFill patternType="solid">
        <fgColor rgb="FFDCFCE7"/>
        <bgColor rgb="FFF3F4F6"/>
      </patternFill>
    </fill>
    <fill>
      <patternFill patternType="solid">
        <fgColor rgb="FFF3F4F6"/>
        <bgColor rgb="FFFAF9F6"/>
      </patternFill>
    </fill>
  </fills>
  <borders count="6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  <border>
      <left/>
      <right/>
      <top style="thin">
        <color rgb="FFE5E7EB"/>
      </top>
      <bottom/>
      <diagonal/>
    </border>
    <border>
      <left/>
      <right style="thin">
        <color rgb="FFE5E7EB"/>
      </right>
      <top style="thin">
        <color rgb="FFE5E7EB"/>
      </top>
      <bottom/>
      <diagonal/>
    </border>
    <border>
      <left/>
      <right/>
      <top style="thin">
        <color rgb="FFE5E7EB"/>
      </top>
      <bottom style="thin">
        <color rgb="FFE5E7EB"/>
      </bottom>
      <diagonal/>
    </border>
    <border>
      <left/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27">
    <xf numFmtId="0" fontId="0" fillId="0" borderId="0" applyAlignment="1" pivotButton="0" quotePrefix="0" xfId="0">
      <alignment horizontal="general" vertical="bottom"/>
    </xf>
    <xf numFmtId="0" fontId="0" fillId="0" borderId="0" applyAlignment="1" pivotButton="0" quotePrefix="0" xfId="0">
      <alignment horizontal="general" vertical="bottom"/>
    </xf>
    <xf numFmtId="0" fontId="4" fillId="2" borderId="1" applyAlignment="1" pivotButton="0" quotePrefix="0" xfId="0">
      <alignment horizontal="left" vertical="center" indent="1"/>
    </xf>
    <xf numFmtId="0" fontId="5" fillId="0" borderId="1" applyAlignment="1" pivotButton="0" quotePrefix="0" xfId="0">
      <alignment horizontal="left" vertical="center" wrapText="1" indent="1"/>
    </xf>
    <xf numFmtId="0" fontId="6" fillId="3" borderId="1" applyAlignment="1" pivotButton="0" quotePrefix="0" xfId="0">
      <alignment horizontal="left" vertical="center" indent="1"/>
    </xf>
    <xf numFmtId="164" fontId="7" fillId="4" borderId="1" applyAlignment="1" pivotButton="0" quotePrefix="0" xfId="0">
      <alignment horizontal="right" vertical="center" indent="1"/>
    </xf>
    <xf numFmtId="0" fontId="8" fillId="0" borderId="0" applyAlignment="1" pivotButton="0" quotePrefix="0" xfId="0">
      <alignment horizontal="left" vertical="top" wrapText="1" indent="1"/>
    </xf>
    <xf numFmtId="0" fontId="9" fillId="0" borderId="1" applyAlignment="1" pivotButton="0" quotePrefix="0" xfId="0">
      <alignment horizontal="left" vertical="center" wrapText="1" indent="1"/>
    </xf>
    <xf numFmtId="164" fontId="9" fillId="5" borderId="1" applyAlignment="1" pivotButton="0" quotePrefix="0" xfId="0">
      <alignment horizontal="right" vertical="center" indent="1"/>
    </xf>
    <xf numFmtId="0" fontId="8" fillId="0" borderId="0" applyAlignment="1" pivotButton="0" quotePrefix="0" xfId="0">
      <alignment horizontal="left" vertical="top" wrapText="1" indent="1"/>
    </xf>
    <xf numFmtId="164" fontId="9" fillId="6" borderId="1" applyAlignment="1" pivotButton="0" quotePrefix="0" xfId="0">
      <alignment horizontal="right" vertical="center" indent="1"/>
    </xf>
    <xf numFmtId="165" fontId="9" fillId="5" borderId="1" applyAlignment="1" pivotButton="0" quotePrefix="0" xfId="0">
      <alignment horizontal="right" vertical="center" indent="1"/>
    </xf>
    <xf numFmtId="165" fontId="9" fillId="6" borderId="1" applyAlignment="1" pivotButton="0" quotePrefix="0" xfId="0">
      <alignment horizontal="right" vertical="center" inden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2" borderId="1" applyAlignment="1" pivotButton="0" quotePrefix="0" xfId="0">
      <alignment horizontal="left" vertical="center" indent="1"/>
    </xf>
    <xf numFmtId="0" fontId="0" fillId="0" borderId="4" pivotButton="0" quotePrefix="0" xfId="0"/>
    <xf numFmtId="0" fontId="0" fillId="0" borderId="5" pivotButton="0" quotePrefix="0" xfId="0"/>
    <xf numFmtId="0" fontId="5" fillId="0" borderId="1" applyAlignment="1" pivotButton="0" quotePrefix="0" xfId="0">
      <alignment horizontal="left" vertical="center" wrapText="1" indent="1"/>
    </xf>
    <xf numFmtId="0" fontId="6" fillId="3" borderId="1" applyAlignment="1" pivotButton="0" quotePrefix="0" xfId="0">
      <alignment horizontal="left" vertical="center" indent="1"/>
    </xf>
    <xf numFmtId="164" fontId="7" fillId="4" borderId="1" applyAlignment="1" pivotButton="0" quotePrefix="0" xfId="0">
      <alignment horizontal="right" vertical="center" indent="1"/>
    </xf>
    <xf numFmtId="0" fontId="8" fillId="0" borderId="0" applyAlignment="1" pivotButton="0" quotePrefix="0" xfId="0">
      <alignment horizontal="left" vertical="top" wrapText="1" indent="1"/>
    </xf>
    <xf numFmtId="0" fontId="9" fillId="0" borderId="1" applyAlignment="1" pivotButton="0" quotePrefix="0" xfId="0">
      <alignment horizontal="left" vertical="center" wrapText="1" indent="1"/>
    </xf>
    <xf numFmtId="164" fontId="9" fillId="5" borderId="1" applyAlignment="1" pivotButton="0" quotePrefix="0" xfId="0">
      <alignment horizontal="right" vertical="center" indent="1"/>
    </xf>
    <xf numFmtId="164" fontId="9" fillId="6" borderId="1" applyAlignment="1" pivotButton="0" quotePrefix="0" xfId="0">
      <alignment horizontal="right" vertical="center" indent="1"/>
    </xf>
    <xf numFmtId="165" fontId="9" fillId="5" borderId="1" applyAlignment="1" pivotButton="0" quotePrefix="0" xfId="0">
      <alignment horizontal="right" vertical="center" indent="1"/>
    </xf>
    <xf numFmtId="165" fontId="9" fillId="6" borderId="1" applyAlignment="1" pivotButton="0" quotePrefix="0" xfId="0">
      <alignment horizontal="right" vertical="center" inden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8B5CF6"/>
      <rgbColor rgb="FF993366"/>
      <rgbColor rgb="FFFEF3C7"/>
      <rgbColor rgb="FFDCFCE7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3F4F6"/>
      <rgbColor rgb="FFE5E7EB"/>
      <rgbColor rgb="FFFAF9F6"/>
      <rgbColor rgb="FF99CCFF"/>
      <rgbColor rgb="FFFF99CC"/>
      <rgbColor rgb="FFCC99FF"/>
      <rgbColor rgb="FFFFCC99"/>
      <rgbColor rgb="FF2563EB"/>
      <rgbColor rgb="FF33CCCC"/>
      <rgbColor rgb="FF99CC00"/>
      <rgbColor rgb="FFFFCC00"/>
      <rgbColor rgb="FFFF9900"/>
      <rgbColor rgb="FFFF6600"/>
      <rgbColor rgb="FF6B7280"/>
      <rgbColor rgb="FF969696"/>
      <rgbColor rgb="FF0F1F40"/>
      <rgbColor rgb="FF339966"/>
      <rgbColor rgb="FF003300"/>
      <rgbColor rgb="FF333300"/>
      <rgbColor rgb="FF993300"/>
      <rgbColor rgb="FF993366"/>
      <rgbColor rgb="FF333399"/>
      <rgbColor rgb="FF374151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_rels/drawing2.xml.rels><Relationships xmlns="http://schemas.openxmlformats.org/package/2006/relationships"><Relationship Type="http://schemas.openxmlformats.org/officeDocument/2006/relationships/image" Target="/xl/media/image2.png" Id="rId1"/></Relationships>
</file>

<file path=xl/drawings/_rels/drawing3.xml.rels><Relationships xmlns="http://schemas.openxmlformats.org/package/2006/relationships"><Relationship Type="http://schemas.openxmlformats.org/officeDocument/2006/relationships/image" Target="/xl/media/image3.png" Id="rId1"/></Relationships>
</file>

<file path=xl/drawings/_rels/drawing4.xml.rels><Relationships xmlns="http://schemas.openxmlformats.org/package/2006/relationships"><Relationship Type="http://schemas.openxmlformats.org/officeDocument/2006/relationships/image" Target="/xl/media/image4.png" Id="rId1"/></Relationships>
</file>

<file path=xl/drawings/drawing1.xml><?xml version="1.0" encoding="utf-8"?>
<wsDr xmlns="http://schemas.openxmlformats.org/drawingml/2006/spreadsheetDrawing">
  <oneCellAnchor>
    <from>
      <col>0</col>
      <colOff>57150</colOff>
      <row>0</row>
      <rowOff>57150</rowOff>
    </from>
    <ext cx="762000" cy="1619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drawings/drawing2.xml><?xml version="1.0" encoding="utf-8"?>
<wsDr xmlns="http://schemas.openxmlformats.org/drawingml/2006/spreadsheetDrawing">
  <oneCellAnchor>
    <from>
      <col>0</col>
      <colOff>57150</colOff>
      <row>0</row>
      <rowOff>57150</rowOff>
    </from>
    <ext cx="762000" cy="1619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drawings/drawing3.xml><?xml version="1.0" encoding="utf-8"?>
<wsDr xmlns="http://schemas.openxmlformats.org/drawingml/2006/spreadsheetDrawing">
  <oneCellAnchor>
    <from>
      <col>0</col>
      <colOff>57150</colOff>
      <row>0</row>
      <rowOff>57150</rowOff>
    </from>
    <ext cx="762000" cy="1619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drawings/drawing4.xml><?xml version="1.0" encoding="utf-8"?>
<wsDr xmlns="http://schemas.openxmlformats.org/drawingml/2006/spreadsheetDrawing">
  <oneCellAnchor>
    <from>
      <col>0</col>
      <colOff>57150</colOff>
      <row>0</row>
      <rowOff>57150</rowOff>
    </from>
    <ext cx="762000" cy="1619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Relationships xmlns="http://schemas.openxmlformats.org/package/2006/relationships"><Relationship Type="http://schemas.openxmlformats.org/officeDocument/2006/relationships/hyperlink" Target="https://deabaco.com/es/pillars/foundations/modules/1.2" TargetMode="External" Id="rId1"/><Relationship Type="http://schemas.openxmlformats.org/officeDocument/2006/relationships/drawing" Target="/xl/drawings/drawing1.xml" Id="rId2"/></Relationships>
</file>

<file path=xl/worksheets/_rels/sheet2.xml.rels><Relationships xmlns="http://schemas.openxmlformats.org/package/2006/relationships"><Relationship Type="http://schemas.openxmlformats.org/officeDocument/2006/relationships/drawing" Target="/xl/drawings/drawing2.xml" Id="rId1"/></Relationships>
</file>

<file path=xl/worksheets/_rels/sheet3.xml.rels><Relationships xmlns="http://schemas.openxmlformats.org/package/2006/relationships"><Relationship Type="http://schemas.openxmlformats.org/officeDocument/2006/relationships/drawing" Target="/xl/drawings/drawing3.xml" Id="rId1"/></Relationships>
</file>

<file path=xl/worksheets/_rels/sheet4.xml.rels><Relationships xmlns="http://schemas.openxmlformats.org/package/2006/relationships"><Relationship Type="http://schemas.openxmlformats.org/officeDocument/2006/relationships/drawing" Target="/xl/drawings/drawing4.xml" Id="rId1"/></Relationships>
</file>

<file path=xl/worksheets/sheet1.xml><?xml version="1.0" encoding="utf-8"?>
<worksheet xmlns="http://schemas.openxmlformats.org/spreadsheetml/2006/main">
  <sheetPr filterMode="0">
    <tabColor rgb="FF0F1F40"/>
    <outlinePr summaryBelow="1" summaryRight="1"/>
    <pageSetUpPr fitToPage="0"/>
  </sheetPr>
  <dimension ref="A2:C23"/>
  <sheetViews>
    <sheetView showFormulas="0" showGridLines="1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42" customWidth="1" style="13" min="1" max="1"/>
    <col width="16" customWidth="1" style="13" min="2" max="2"/>
    <col width="52" customWidth="1" style="13" min="3" max="3"/>
  </cols>
  <sheetData>
    <row r="1" ht="22" customHeight="1" s="14"/>
    <row r="2" ht="13.4" customHeight="1" s="14">
      <c r="A2" s="15" t="inlineStr">
        <is>
          <t>deabaco · Andina · NI → OCF bridge · Módulo 1.2</t>
        </is>
      </c>
      <c r="B2" s="16" t="n"/>
      <c r="C2" s="17" t="n"/>
    </row>
    <row r="3" ht="21.75" customHeight="1" s="14"/>
    <row r="4" ht="15" customHeight="1" s="14">
      <c r="A4" s="18" t="inlineStr">
        <is>
          <t>Concepto · USD millones</t>
        </is>
      </c>
      <c r="B4" s="19" t="inlineStr">
        <is>
          <t>Año (anual)</t>
        </is>
      </c>
      <c r="C4" s="19" t="inlineStr">
        <is>
          <t>Mecánica / nota</t>
        </is>
      </c>
    </row>
    <row r="5" ht="15" customHeight="1" s="14">
      <c r="A5" s="18" t="inlineStr">
        <is>
          <t>Utilidad neta (NI)</t>
        </is>
      </c>
      <c r="B5" s="20" t="n">
        <v>11.4</v>
      </c>
      <c r="C5" s="21" t="inlineStr">
        <is>
          <t>Editable. Punto de partida del bridge bajo método indirecto.</t>
        </is>
      </c>
    </row>
    <row r="6" ht="15" customHeight="1" s="14"/>
    <row r="7" ht="15" customHeight="1" s="14">
      <c r="A7" s="19" t="inlineStr">
        <is>
          <t>Items NO caja en P&amp;L</t>
        </is>
      </c>
      <c r="B7" s="19" t="n"/>
      <c r="C7" s="19" t="n"/>
    </row>
    <row r="8" ht="15" customHeight="1" s="14">
      <c r="A8" s="22" t="inlineStr">
        <is>
          <t xml:space="preserve">  + Depreciación y amortización (D&amp;A)</t>
        </is>
      </c>
      <c r="B8" s="20" t="n">
        <v>10</v>
      </c>
      <c r="C8" s="21" t="inlineStr">
        <is>
          <t>Editable. Costo del P&amp;L que NO fue caja.</t>
        </is>
      </c>
    </row>
    <row r="9" ht="18.75" customHeight="1" s="14">
      <c r="A9" s="22" t="inlineStr">
        <is>
          <t xml:space="preserve">  + Stock-based comp</t>
        </is>
      </c>
      <c r="B9" s="20" t="n">
        <v>0</v>
      </c>
      <c r="C9" s="21" t="inlineStr">
        <is>
          <t>Editable. Andina mid-market chileno: típicamente cero. SaaS: significativo.</t>
        </is>
      </c>
    </row>
    <row r="10" ht="19.4" customHeight="1" s="14">
      <c r="A10" s="22" t="inlineStr">
        <is>
          <t xml:space="preserve">  + Pérdidas/ganancias no recurrentes</t>
        </is>
      </c>
      <c r="B10" s="20" t="n">
        <v>0.5</v>
      </c>
      <c r="C10" s="21" t="inlineStr">
        <is>
          <t>Editable. Impairments, write-offs, ajustes one-time. Documentar la naturaleza.</t>
        </is>
      </c>
    </row>
    <row r="11" ht="15" customHeight="1" s="14"/>
    <row r="12" ht="15" customHeight="1" s="14">
      <c r="A12" s="19" t="inlineStr">
        <is>
          <t>Cambios en capital de trabajo</t>
        </is>
      </c>
      <c r="B12" s="19" t="n"/>
      <c r="C12" s="19" t="n"/>
    </row>
    <row r="13" ht="15" customHeight="1" s="14">
      <c r="A13" s="22" t="inlineStr">
        <is>
          <t xml:space="preserve">  − Aumento de cuentas por cobrar</t>
        </is>
      </c>
      <c r="B13" s="20" t="n">
        <v>-2</v>
      </c>
      <c r="C13" s="21" t="inlineStr">
        <is>
          <t>Editable. Cliente devengado pero no cobrado = caja atrapada.</t>
        </is>
      </c>
    </row>
    <row r="14" ht="15" customHeight="1" s="14">
      <c r="A14" s="22" t="inlineStr">
        <is>
          <t xml:space="preserve">  − Aumento de inventario</t>
        </is>
      </c>
      <c r="B14" s="20" t="n">
        <v>0</v>
      </c>
      <c r="C14" s="21" t="inlineStr">
        <is>
          <t>Editable. Inventario crece = compra que no salió como costo todavía.</t>
        </is>
      </c>
    </row>
    <row r="15" ht="15" customHeight="1" s="14">
      <c r="A15" s="22" t="inlineStr">
        <is>
          <t xml:space="preserve">  + Aumento de cuentas por pagar</t>
        </is>
      </c>
      <c r="B15" s="20" t="n">
        <v>1.5</v>
      </c>
      <c r="C15" s="21" t="inlineStr">
        <is>
          <t>Editable. Proveedor devengado pero no pagado = caja preservada.</t>
        </is>
      </c>
    </row>
    <row r="16" ht="15" customHeight="1" s="14"/>
    <row r="17" ht="15" customHeight="1" s="14">
      <c r="A17" s="19" t="inlineStr">
        <is>
          <t>Otros ajustes</t>
        </is>
      </c>
      <c r="B17" s="19" t="n"/>
      <c r="C17" s="19" t="n"/>
    </row>
    <row r="18" ht="15" customHeight="1" s="14">
      <c r="A18" s="22" t="inlineStr">
        <is>
          <t xml:space="preserve">  + Aumento de provisiones</t>
        </is>
      </c>
      <c r="B18" s="20" t="n">
        <v>0.6</v>
      </c>
      <c r="C18" s="21" t="inlineStr">
        <is>
          <t>Editable. Garantía, vacaciones devengadas no pagadas, etc.</t>
        </is>
      </c>
    </row>
    <row r="19" ht="15" customHeight="1" s="14">
      <c r="A19" s="22" t="inlineStr">
        <is>
          <t xml:space="preserve">  − Pago de impuestos diferidos</t>
        </is>
      </c>
      <c r="B19" s="20" t="n">
        <v>0.5</v>
      </c>
      <c r="C19" s="21" t="inlineStr">
        <is>
          <t>Editable. La caja efectivamente pagada al SII, no la registrada.</t>
        </is>
      </c>
    </row>
    <row r="20" ht="15" customHeight="1" s="14"/>
    <row r="21" ht="15" customHeight="1" s="14">
      <c r="A21" s="18" t="inlineStr">
        <is>
          <t>CAJA OPERACIONAL (OCF)</t>
        </is>
      </c>
      <c r="B21" s="23">
        <f>B5+B8+B9+B10+B12+B13+B14+B16+B17+B18</f>
        <v/>
      </c>
      <c r="C21" s="21" t="inlineStr">
        <is>
          <t>Suma del bridge.</t>
        </is>
      </c>
    </row>
    <row r="22" ht="60" customHeight="1" s="14"/>
    <row r="23" ht="19.4" customHeight="1" s="14">
      <c r="A23" s="21" t="inlineStr">
        <is>
          <t>Andina: NI $11.4M + D&amp;A $10M − ΔAR $2M − ΔInventario $0 + ΔAP $1.5M + provisiones $0.6M − tax diferido $0.5M + ajustes no recurrentes $0.5M ≈ OCF $21.5M. Conversión OCF/EBITDA ≈ 71% — saludable (banda 70-90% mid-market). Por debajo de 60% = problema de calidad de earnings.</t>
        </is>
      </c>
    </row>
  </sheetData>
  <mergeCells count="2">
    <mergeCell ref="A23:C23"/>
    <mergeCell ref="A2:C2"/>
  </mergeCells>
  <hyperlinks>
    <hyperlink xmlns:r="http://schemas.openxmlformats.org/officeDocument/2006/relationships" ref="A2" display="deabaco · Andina · NI → OCF bridge · Módulo 1.2" r:id="rId1"/>
  </hyperlink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  <drawing xmlns:r="http://schemas.openxmlformats.org/officeDocument/2006/relationships" r:id="rId2"/>
</worksheet>
</file>

<file path=xl/worksheets/sheet2.xml><?xml version="1.0" encoding="utf-8"?>
<worksheet xmlns="http://schemas.openxmlformats.org/spreadsheetml/2006/main">
  <sheetPr filterMode="0">
    <tabColor rgb="FF2563EB"/>
    <outlinePr summaryBelow="1" summaryRight="1"/>
    <pageSetUpPr fitToPage="0"/>
  </sheetPr>
  <dimension ref="A2:C15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42" customWidth="1" style="13" min="1" max="1"/>
    <col width="16" customWidth="1" style="13" min="2" max="2"/>
    <col width="52" customWidth="1" style="13" min="3" max="3"/>
  </cols>
  <sheetData>
    <row r="1" ht="22" customHeight="1" s="14"/>
    <row r="2" ht="15" customHeight="1" s="14">
      <c r="A2" s="15" t="inlineStr">
        <is>
          <t>OCF → FCF bridge · caja real disponible al accionista</t>
        </is>
      </c>
      <c r="B2" s="16" t="n"/>
      <c r="C2" s="17" t="n"/>
    </row>
    <row r="3" ht="21.75" customHeight="1" s="14"/>
    <row r="4" ht="15" customHeight="1" s="14">
      <c r="A4" s="18" t="inlineStr">
        <is>
          <t>Concepto · USD millones</t>
        </is>
      </c>
      <c r="B4" s="19" t="inlineStr">
        <is>
          <t>Año</t>
        </is>
      </c>
      <c r="C4" s="19" t="inlineStr">
        <is>
          <t>Mecánica / nota</t>
        </is>
      </c>
    </row>
    <row r="5" ht="15" customHeight="1" s="14">
      <c r="A5" s="18" t="inlineStr">
        <is>
          <t>Caja operacional (del bridge anterior)</t>
        </is>
      </c>
      <c r="B5" s="24">
        <f>'NI → OCF Bridge'!B21</f>
        <v/>
      </c>
      <c r="C5" s="21" t="inlineStr">
        <is>
          <t>Lee del sheet anterior.</t>
        </is>
      </c>
    </row>
    <row r="6" ht="18.75" customHeight="1" s="14"/>
    <row r="7" ht="15" customHeight="1" s="14">
      <c r="A7" s="22" t="inlineStr">
        <is>
          <t>− Capex de mantenimiento</t>
        </is>
      </c>
      <c r="B7" s="20" t="n">
        <v>-8</v>
      </c>
      <c r="C7" s="21" t="inlineStr">
        <is>
          <t>Editable. Reemplazo de activos para mantener capacidad actual. NO incluye expansión.</t>
        </is>
      </c>
    </row>
    <row r="8" ht="15" customHeight="1" s="14">
      <c r="A8" s="22" t="inlineStr">
        <is>
          <t>− Capex de crecimiento</t>
        </is>
      </c>
      <c r="B8" s="20" t="n">
        <v>-6</v>
      </c>
      <c r="C8" s="21" t="inlineStr">
        <is>
          <t>Editable. Plantas nuevas, expansión geográfica, capacidad incremental.</t>
        </is>
      </c>
    </row>
    <row r="9" ht="15" customHeight="1" s="14">
      <c r="A9" s="22" t="inlineStr">
        <is>
          <t>Capex total</t>
        </is>
      </c>
      <c r="B9" s="24">
        <f>SUM(B7:B8)</f>
        <v/>
      </c>
      <c r="C9" s="21" t="inlineStr">
        <is>
          <t>Calculado. Sale del Estado de Flujos sección inversión.</t>
        </is>
      </c>
    </row>
    <row r="10" ht="18.75" customHeight="1" s="14"/>
    <row r="11" ht="19.4" customHeight="1" s="14">
      <c r="A11" s="22" t="inlineStr">
        <is>
          <t>− Repago principal de leases (IFRS 16)</t>
        </is>
      </c>
      <c r="B11" s="20" t="n">
        <v>-2</v>
      </c>
      <c r="C11" s="21" t="inlineStr">
        <is>
          <t>Editable. Bajo IFRS 16 efectivo 2019, el principal del lease sale por financiamiento, no operación. Debe restarse para FCF real.</t>
        </is>
      </c>
    </row>
    <row r="12" ht="18.75" customHeight="1" s="14"/>
    <row r="13" ht="19.4" customHeight="1" s="14">
      <c r="A13" s="18" t="inlineStr">
        <is>
          <t>FREE CASH FLOW (FCF)</t>
        </is>
      </c>
      <c r="B13" s="23">
        <f>B5+B9+B11</f>
        <v/>
      </c>
      <c r="C13" s="21" t="inlineStr">
        <is>
          <t>OCF − capex total − principal leases. La caja real disponible para deuda, dividendos, recompras o reinversión incremental.</t>
        </is>
      </c>
    </row>
    <row r="14" ht="18.75" customHeight="1" s="14"/>
    <row r="15" ht="19.4" customHeight="1" s="14">
      <c r="A15" s="22" t="inlineStr">
        <is>
          <t>FCF / EBITDA</t>
        </is>
      </c>
      <c r="B15" s="25">
        <f>B13/30</f>
        <v/>
      </c>
      <c r="C15" s="21" t="inlineStr">
        <is>
          <t>Calculado. EBITDA Andina $30M referencia. Conversión saludable mid-market: 35-50%.</t>
        </is>
      </c>
    </row>
  </sheetData>
  <mergeCells count="1">
    <mergeCell ref="A2:C2"/>
  </mergeCell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 filterMode="0">
    <tabColor rgb="FF8B5CF6"/>
    <outlinePr summaryBelow="1" summaryRight="1"/>
    <pageSetUpPr fitToPage="0"/>
  </sheetPr>
  <dimension ref="A2:J13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36" customWidth="1" style="13" min="1" max="1"/>
    <col width="12" customWidth="1" style="13" min="2" max="9"/>
    <col width="48" customWidth="1" style="13" min="10" max="10"/>
  </cols>
  <sheetData>
    <row r="1" ht="22" customHeight="1" s="14"/>
    <row r="2" ht="15" customHeight="1" s="14">
      <c r="A2" s="15" t="inlineStr">
        <is>
          <t>Quality of earnings · 8 trimestres trailing</t>
        </is>
      </c>
      <c r="B2" s="16" t="n"/>
      <c r="C2" s="16" t="n"/>
      <c r="D2" s="16" t="n"/>
      <c r="E2" s="16" t="n"/>
      <c r="F2" s="16" t="n"/>
      <c r="G2" s="16" t="n"/>
      <c r="H2" s="16" t="n"/>
      <c r="I2" s="16" t="n"/>
      <c r="J2" s="17" t="n"/>
    </row>
    <row r="3" ht="21.75" customHeight="1" s="14"/>
    <row r="4" ht="15" customHeight="1" s="14">
      <c r="A4" s="18" t="inlineStr">
        <is>
          <t>Concepto · USD millones</t>
        </is>
      </c>
      <c r="B4" s="19" t="inlineStr">
        <is>
          <t>Q-7</t>
        </is>
      </c>
      <c r="C4" s="19" t="inlineStr">
        <is>
          <t>Q-6</t>
        </is>
      </c>
      <c r="D4" s="19" t="inlineStr">
        <is>
          <t>Q-5</t>
        </is>
      </c>
      <c r="E4" s="19" t="inlineStr">
        <is>
          <t>Q-4</t>
        </is>
      </c>
      <c r="F4" s="19" t="inlineStr">
        <is>
          <t>Q-3</t>
        </is>
      </c>
      <c r="G4" s="19" t="inlineStr">
        <is>
          <t>Q-2</t>
        </is>
      </c>
      <c r="H4" s="19" t="inlineStr">
        <is>
          <t>Q-1</t>
        </is>
      </c>
      <c r="I4" s="19" t="inlineStr">
        <is>
          <t>Q0 (actual)</t>
        </is>
      </c>
      <c r="J4" s="19" t="inlineStr">
        <is>
          <t>Lectura</t>
        </is>
      </c>
    </row>
    <row r="5" ht="15" customHeight="1" s="14">
      <c r="A5" s="22" t="inlineStr">
        <is>
          <t>EBITDA</t>
        </is>
      </c>
      <c r="B5" s="20" t="n">
        <v>6</v>
      </c>
      <c r="C5" s="20" t="n">
        <v>6.5</v>
      </c>
      <c r="D5" s="20" t="n">
        <v>7</v>
      </c>
      <c r="E5" s="20" t="n">
        <v>7.5</v>
      </c>
      <c r="F5" s="20" t="n">
        <v>7.5</v>
      </c>
      <c r="G5" s="20" t="n">
        <v>7.5</v>
      </c>
      <c r="H5" s="20" t="n">
        <v>7.5</v>
      </c>
      <c r="I5" s="20" t="n">
        <v>7.5</v>
      </c>
      <c r="J5" s="21" t="inlineStr">
        <is>
          <t>Estable $30M anual.</t>
        </is>
      </c>
    </row>
    <row r="6" ht="15" customHeight="1" s="14">
      <c r="A6" s="22" t="inlineStr">
        <is>
          <t>OCF</t>
        </is>
      </c>
      <c r="B6" s="20" t="n">
        <v>3.8</v>
      </c>
      <c r="C6" s="20" t="n">
        <v>4</v>
      </c>
      <c r="D6" s="20" t="n">
        <v>5.5</v>
      </c>
      <c r="E6" s="20" t="n">
        <v>6</v>
      </c>
      <c r="F6" s="20" t="n">
        <v>5</v>
      </c>
      <c r="G6" s="20" t="n">
        <v>5.5</v>
      </c>
      <c r="H6" s="20" t="n">
        <v>5.5</v>
      </c>
      <c r="I6" s="20" t="n">
        <v>5.5</v>
      </c>
      <c r="J6" s="21" t="inlineStr">
        <is>
          <t>Subió de $4 a $5.5 trimestral con mejora de WC.</t>
        </is>
      </c>
    </row>
    <row r="7" ht="15" customHeight="1" s="14">
      <c r="A7" s="18" t="inlineStr">
        <is>
          <t>OCF/EBITDA</t>
        </is>
      </c>
      <c r="B7" s="26">
        <f>B6/B5</f>
        <v/>
      </c>
      <c r="C7" s="26">
        <f>C6/C5</f>
        <v/>
      </c>
      <c r="D7" s="26">
        <f>D6/D5</f>
        <v/>
      </c>
      <c r="E7" s="26">
        <f>E6/E5</f>
        <v/>
      </c>
      <c r="F7" s="26">
        <f>F6/F5</f>
        <v/>
      </c>
      <c r="G7" s="26">
        <f>G6/G5</f>
        <v/>
      </c>
      <c r="H7" s="26">
        <f>H6/H5</f>
        <v/>
      </c>
      <c r="I7" s="26">
        <f>I6/I5</f>
        <v/>
      </c>
      <c r="J7" s="21" t="inlineStr">
        <is>
          <t>Métrica clave de calidad. &gt;70% sano. &lt;60% mira el bridge.</t>
        </is>
      </c>
    </row>
    <row r="8" ht="15" customHeight="1" s="14">
      <c r="A8" s="22" t="inlineStr">
        <is>
          <t>FCF</t>
        </is>
      </c>
      <c r="B8" s="20" t="n">
        <v>0.5</v>
      </c>
      <c r="C8" s="20" t="n">
        <v>0.8</v>
      </c>
      <c r="D8" s="20" t="n">
        <v>2</v>
      </c>
      <c r="E8" s="20" t="n">
        <v>2.5</v>
      </c>
      <c r="F8" s="20" t="n">
        <v>1</v>
      </c>
      <c r="G8" s="20" t="n">
        <v>1.5</v>
      </c>
      <c r="H8" s="20" t="n">
        <v>1.5</v>
      </c>
      <c r="I8" s="20" t="n">
        <v>1</v>
      </c>
      <c r="J8" s="21" t="inlineStr">
        <is>
          <t>Volátil por capex variable.</t>
        </is>
      </c>
    </row>
    <row r="9" ht="15" customHeight="1" s="14">
      <c r="A9" s="18" t="inlineStr">
        <is>
          <t>FCF/EBITDA</t>
        </is>
      </c>
      <c r="B9" s="26">
        <f>B8/B5</f>
        <v/>
      </c>
      <c r="C9" s="26">
        <f>C8/C5</f>
        <v/>
      </c>
      <c r="D9" s="26">
        <f>D8/D5</f>
        <v/>
      </c>
      <c r="E9" s="26">
        <f>E8/E5</f>
        <v/>
      </c>
      <c r="F9" s="26">
        <f>F8/F5</f>
        <v/>
      </c>
      <c r="G9" s="26">
        <f>G8/G5</f>
        <v/>
      </c>
      <c r="H9" s="26">
        <f>H8/H5</f>
        <v/>
      </c>
      <c r="I9" s="26">
        <f>I8/I5</f>
        <v/>
      </c>
      <c r="J9" s="21" t="inlineStr">
        <is>
          <t>Conversión final. ~30-40% para FMCG mid-market.</t>
        </is>
      </c>
    </row>
    <row r="10" ht="15" customHeight="1" s="14">
      <c r="A10" s="22" t="inlineStr">
        <is>
          <t>Add-backs no recurrentes (one-times)</t>
        </is>
      </c>
      <c r="B10" s="20" t="n">
        <v>0.2</v>
      </c>
      <c r="C10" s="20" t="n">
        <v>0.1</v>
      </c>
      <c r="D10" s="20" t="n">
        <v>0.3</v>
      </c>
      <c r="E10" s="20" t="n">
        <v>0.2</v>
      </c>
      <c r="F10" s="20" t="n">
        <v>0.5</v>
      </c>
      <c r="G10" s="20" t="n">
        <v>0.3</v>
      </c>
      <c r="H10" s="20" t="n">
        <v>0.4</v>
      </c>
      <c r="I10" s="20" t="n">
        <v>0.5</v>
      </c>
      <c r="J10" s="21" t="inlineStr">
        <is>
          <t>Si crece sostenidamente, los 'one-times' no son one-times.</t>
        </is>
      </c>
    </row>
    <row r="11" ht="15" customHeight="1" s="14"/>
    <row r="12" ht="79.5" customHeight="1" s="14">
      <c r="A12" s="19" t="inlineStr">
        <is>
          <t>Lectura del módulo</t>
        </is>
      </c>
      <c r="B12" s="16" t="n"/>
      <c r="C12" s="16" t="n"/>
      <c r="D12" s="16" t="n"/>
      <c r="E12" s="16" t="n"/>
      <c r="F12" s="16" t="n"/>
      <c r="G12" s="16" t="n"/>
      <c r="H12" s="16" t="n"/>
      <c r="I12" s="16" t="n"/>
      <c r="J12" s="17" t="n"/>
    </row>
    <row r="13" ht="19.4" customHeight="1" s="14">
      <c r="A13" s="21" t="inlineStr">
        <is>
          <t>El test de Mauboussin / Damodaran de quality of earnings: ¿el OCF/EBITDA es estable y &gt;70%? Si sí, la utilidad reportada se traduce a caja real. Si está cayendo o por debajo de 60%, el negocio se está 'rompiendo' aunque el P&amp;L se vea bien — típicamente working capital absorbiendo. La línea 'Add-backs no recurrentes' es el otro vector de manipulación: si los one-times crecen trimestre tras trimestre, no son one-times — es ajuste cosmético recurrente.</t>
        </is>
      </c>
    </row>
  </sheetData>
  <mergeCells count="3">
    <mergeCell ref="A12:J12"/>
    <mergeCell ref="A13:J13"/>
    <mergeCell ref="A2:J2"/>
  </mergeCell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  <drawing xmlns:r="http://schemas.openxmlformats.org/officeDocument/2006/relationships" r:id="rId1"/>
</worksheet>
</file>

<file path=xl/worksheets/sheet4.xml><?xml version="1.0" encoding="utf-8"?>
<worksheet xmlns="http://schemas.openxmlformats.org/spreadsheetml/2006/main">
  <sheetPr filterMode="0">
    <tabColor rgb="FF6B7280"/>
    <outlinePr summaryBelow="1" summaryRight="1"/>
    <pageSetUpPr fitToPage="0"/>
  </sheetPr>
  <dimension ref="A2:C4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42" customWidth="1" style="13" min="1" max="1"/>
    <col width="16" customWidth="1" style="13" min="2" max="2"/>
    <col width="50" customWidth="1" style="13" min="3" max="3"/>
  </cols>
  <sheetData>
    <row r="1" ht="22" customHeight="1" s="14"/>
    <row r="2" ht="15" customHeight="1" s="14">
      <c r="A2" s="15" t="inlineStr">
        <is>
          <t>Tu flujo · construye tu propio bridge</t>
        </is>
      </c>
      <c r="B2" s="16" t="n"/>
      <c r="C2" s="17" t="n"/>
    </row>
    <row r="3" ht="18.75" customHeight="1" s="14"/>
    <row r="4" ht="19.4" customHeight="1" s="14">
      <c r="A4" s="21" t="inlineStr">
        <is>
          <t>Copia las fórmulas del NI → OCF Bridge (pestaña 1) y del OCF → FCF Bridge (pestaña 2), cambiando los inputs por los tuyos. Compara tu OCF/EBITDA contra la banda 70-90%. Si está por debajo, mira ΔAR + ΔInventario — usualmente ese es el origen.</t>
        </is>
      </c>
    </row>
  </sheetData>
  <mergeCells count="2">
    <mergeCell ref="A4:C4"/>
    <mergeCell ref="A2:C2"/>
  </mergeCell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:language xmlns:dc="http://purl.org/dc/elements/1.1/">en-US</dc:language>
  <dcterms:created xmlns:dcterms="http://purl.org/dc/terms/" xmlns:xsi="http://www.w3.org/2001/XMLSchema-instance" xsi:type="dcterms:W3CDTF">2026-05-14T04:19:42Z</dcterms:created>
  <dcterms:modified xmlns:dcterms="http://purl.org/dc/terms/" xmlns:xsi="http://www.w3.org/2001/XMLSchema-instance" xsi:type="dcterms:W3CDTF">2026-05-15T03:41:41Z</dcterms:modified>
  <cp:revision>0</cp:revision>
</cp:coreProperties>
</file>