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ortafolio bancos" sheetId="1" state="visible" r:id="rId1"/>
    <sheet xmlns:r="http://schemas.openxmlformats.org/officeDocument/2006/relationships" name="Stress test" sheetId="2" state="visible" r:id="rId2"/>
    <sheet xmlns:r="http://schemas.openxmlformats.org/officeDocument/2006/relationships" name="Política bancaria" sheetId="3" state="visible" r:id="rId3"/>
    <sheet xmlns:r="http://schemas.openxmlformats.org/officeDocument/2006/relationships" name="Cross-LATAM CL" sheetId="4" state="visible" r:id="rId4"/>
    <sheet xmlns:r="http://schemas.openxmlformats.org/officeDocument/2006/relationships" name="Covenant calendar" sheetId="5" state="visible" r:id="rId5"/>
    <sheet xmlns:r="http://schemas.openxmlformats.org/officeDocument/2006/relationships" name="Tu portafolio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"/>
    <numFmt numFmtId="165" formatCode="0.00\x"/>
    <numFmt numFmtId="166" formatCode="\$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Calibri"/>
      <charset val="1"/>
      <family val="0"/>
      <b val="1"/>
      <color rgb="FFFFFFFF"/>
      <sz val="12"/>
    </font>
  </fonts>
  <fills count="9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  <fill>
      <patternFill patternType="solid">
        <fgColor rgb="FFE8F4E8"/>
        <bgColor rgb="FFF2F2F2"/>
      </patternFill>
    </fill>
    <fill>
      <patternFill patternType="solid">
        <fgColor rgb="FFFBE3E3"/>
        <bgColor rgb="FFF2F2F2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2" fontId="7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4" fontId="8" fillId="5" borderId="1" applyAlignment="1" pivotButton="0" quotePrefix="0" xfId="0">
      <alignment horizontal="right" vertical="center" wrapText="1"/>
    </xf>
    <xf numFmtId="9" fontId="7" fillId="5" borderId="1" applyAlignment="1" pivotButton="0" quotePrefix="0" xfId="0">
      <alignment horizontal="right" vertical="center" wrapText="1"/>
    </xf>
    <xf numFmtId="0" fontId="6" fillId="5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166" fontId="7" fillId="5" borderId="1" applyAlignment="1" pivotButton="0" quotePrefix="0" xfId="0">
      <alignment horizontal="right" vertical="center" wrapText="1"/>
    </xf>
    <xf numFmtId="165" fontId="7" fillId="5" borderId="1" applyAlignment="1" pivotButton="0" quotePrefix="0" xfId="0">
      <alignment horizontal="right" vertical="center" wrapText="1"/>
    </xf>
    <xf numFmtId="166" fontId="6" fillId="5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right" vertical="center" wrapText="1"/>
    </xf>
    <xf numFmtId="164" fontId="6" fillId="5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7" fillId="5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2" fontId="7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4" fontId="8" fillId="5" borderId="1" applyAlignment="1" pivotButton="0" quotePrefix="0" xfId="0">
      <alignment horizontal="right" vertical="center" wrapText="1"/>
    </xf>
    <xf numFmtId="9" fontId="7" fillId="5" borderId="1" applyAlignment="1" pivotButton="0" quotePrefix="0" xfId="0">
      <alignment horizontal="right" vertical="center" wrapText="1"/>
    </xf>
    <xf numFmtId="0" fontId="6" fillId="5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166" fontId="7" fillId="5" borderId="1" applyAlignment="1" pivotButton="0" quotePrefix="0" xfId="0">
      <alignment horizontal="right" vertical="center" wrapText="1"/>
    </xf>
    <xf numFmtId="165" fontId="7" fillId="5" borderId="1" applyAlignment="1" pivotButton="0" quotePrefix="0" xfId="0">
      <alignment horizontal="right" vertical="center" wrapText="1"/>
    </xf>
    <xf numFmtId="166" fontId="6" fillId="5" borderId="1" applyAlignment="1" pivotButton="0" quotePrefix="0" xfId="0">
      <alignment horizontal="right" vertical="center" wrapText="1"/>
    </xf>
    <xf numFmtId="0" fontId="7" fillId="6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right" vertical="center" wrapText="1"/>
    </xf>
    <xf numFmtId="164" fontId="6" fillId="5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FBE3E3"/>
        </patternFill>
      </fill>
    </dxf>
    <dxf>
      <fill>
        <patternFill>
          <bgColor rgb="FFFFF4D6"/>
        </patternFill>
      </fill>
    </dxf>
    <dxf>
      <fill>
        <patternFill>
          <bgColor rgb="FFE8F4E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treasury/modules/3.5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J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5" min="1" max="1"/>
    <col width="42" customWidth="1" style="25" min="2" max="2"/>
    <col width="12" customWidth="1" style="25" min="3" max="5"/>
    <col width="15" customWidth="1" style="25" min="6" max="6"/>
    <col width="18" customWidth="1" style="25" min="7" max="7"/>
    <col width="12" customWidth="1" style="25" min="8" max="9"/>
    <col width="14" customWidth="1" style="25" min="10" max="10"/>
  </cols>
  <sheetData>
    <row r="1" ht="22" customHeight="1" s="26"/>
    <row r="2" ht="48" customHeight="1" s="26">
      <c r="A2" s="27" t="inlineStr">
        <is>
          <t>deabaco · Andina · Portafolio bancario · 4 relaciones, diversificación por perfil · Módulo 3.5</t>
        </is>
      </c>
      <c r="B2" s="28" t="n"/>
      <c r="C2" s="28" t="n"/>
      <c r="D2" s="28" t="n"/>
      <c r="E2" s="28" t="n"/>
      <c r="F2" s="28" t="n"/>
      <c r="G2" s="28" t="n"/>
      <c r="H2" s="28" t="n"/>
      <c r="I2" s="28" t="n"/>
      <c r="J2" s="29" t="n"/>
    </row>
    <row r="3" ht="15" customHeight="1" s="26">
      <c r="A3" s="30" t="inlineStr">
        <is>
          <t>Total committed $155M. Drawn $80M. Disponible nominal $75M. PERO bajo estrés −30% EBITDA, disponible efectivo cae a $40-50M porque Banco Inversión congela y Secundario reduce. Esa es la métrica honesta — no la nominal.</t>
        </is>
      </c>
    </row>
    <row r="4" ht="36" customHeight="1" s="26"/>
    <row r="5" ht="43.5" customHeight="1" s="26">
      <c r="A5" s="31" t="inlineStr">
        <is>
          <t>Banco</t>
        </is>
      </c>
      <c r="B5" s="31" t="inlineStr">
        <is>
          <t>Tipo / Arquetipo</t>
        </is>
      </c>
      <c r="C5" s="31" t="inlineStr">
        <is>
          <t>Tenor relación</t>
        </is>
      </c>
      <c r="D5" s="31" t="inlineStr">
        <is>
          <t>Línea ($M)</t>
        </is>
      </c>
      <c r="E5" s="31" t="inlineStr">
        <is>
          <t>Drawn ($M)</t>
        </is>
      </c>
      <c r="F5" s="31" t="inlineStr">
        <is>
          <t>Disponible nominal ($M)</t>
        </is>
      </c>
      <c r="G5" s="31" t="inlineStr">
        <is>
          <t>Covenant (Net debt/EBITDA &lt;)</t>
        </is>
      </c>
      <c r="H5" s="31" t="inlineStr">
        <is>
          <t>Freeze factor stress</t>
        </is>
      </c>
      <c r="I5" s="31" t="inlineStr">
        <is>
          <t>Estado @0%</t>
        </is>
      </c>
      <c r="J5" s="31" t="inlineStr">
        <is>
          <t>Estado @ -30%</t>
        </is>
      </c>
    </row>
    <row r="6" ht="43.5" customHeight="1" s="26">
      <c r="A6" s="32" t="inlineStr">
        <is>
          <t>Banco Principal</t>
        </is>
      </c>
      <c r="B6" s="33" t="inlineStr">
        <is>
          <t>Privado tradicional (Banco de Chile / BCI / Santander)</t>
        </is>
      </c>
      <c r="C6" s="34" t="n">
        <v>12</v>
      </c>
      <c r="D6" s="35" t="n">
        <v>60</v>
      </c>
      <c r="E6" s="35" t="n">
        <v>35</v>
      </c>
      <c r="F6" s="36">
        <f>D6-E6</f>
        <v/>
      </c>
      <c r="G6" s="37" t="n">
        <v>3.5</v>
      </c>
      <c r="H6" s="38" t="n">
        <v>0.4</v>
      </c>
      <c r="I6" s="39" t="inlineStr">
        <is>
          <t>Vigilar</t>
        </is>
      </c>
      <c r="J6" s="39" t="inlineStr">
        <is>
          <t>Riesgo</t>
        </is>
      </c>
    </row>
    <row r="7" ht="43.5" customHeight="1" s="26">
      <c r="A7" s="32" t="inlineStr">
        <is>
          <t>Banco Secundario</t>
        </is>
      </c>
      <c r="B7" s="33" t="inlineStr">
        <is>
          <t>Privado tradicional (segundo top-4 chileno)</t>
        </is>
      </c>
      <c r="C7" s="34" t="n">
        <v>8</v>
      </c>
      <c r="D7" s="35" t="n">
        <v>40</v>
      </c>
      <c r="E7" s="35" t="n">
        <v>20</v>
      </c>
      <c r="F7" s="36">
        <f>D7-E7</f>
        <v/>
      </c>
      <c r="G7" s="37" t="n">
        <v>3</v>
      </c>
      <c r="H7" s="38" t="n">
        <v>0.6</v>
      </c>
      <c r="I7" s="39" t="inlineStr">
        <is>
          <t>Riesgo</t>
        </is>
      </c>
      <c r="J7" s="39" t="inlineStr">
        <is>
          <t>Riesgo</t>
        </is>
      </c>
    </row>
    <row r="8" ht="43.5" customHeight="1" s="26">
      <c r="A8" s="32" t="inlineStr">
        <is>
          <t>Banco Estatal</t>
        </is>
      </c>
      <c r="B8" s="33" t="inlineStr">
        <is>
          <t>Estatal — BancoEstado (contracíclico)</t>
        </is>
      </c>
      <c r="C8" s="34" t="n">
        <v>4</v>
      </c>
      <c r="D8" s="35" t="n">
        <v>30</v>
      </c>
      <c r="E8" s="35" t="n">
        <v>0</v>
      </c>
      <c r="F8" s="36">
        <f>D8-E8</f>
        <v/>
      </c>
      <c r="G8" s="37" t="n">
        <v>4</v>
      </c>
      <c r="H8" s="38" t="n">
        <v>0.3</v>
      </c>
      <c r="I8" s="39" t="inlineStr">
        <is>
          <t>Saludable</t>
        </is>
      </c>
      <c r="J8" s="39" t="inlineStr">
        <is>
          <t>Riesgo</t>
        </is>
      </c>
    </row>
    <row r="9" ht="23.85" customHeight="1" s="26">
      <c r="A9" s="32" t="inlineStr">
        <is>
          <t>Banco Inversión</t>
        </is>
      </c>
      <c r="B9" s="33" t="inlineStr">
        <is>
          <t>Banca de inversión (boutique LATAM o filial global)</t>
        </is>
      </c>
      <c r="C9" s="34" t="n">
        <v>2</v>
      </c>
      <c r="D9" s="35" t="n">
        <v>25</v>
      </c>
      <c r="E9" s="35" t="n">
        <v>25</v>
      </c>
      <c r="F9" s="36">
        <f>D9-E9</f>
        <v/>
      </c>
      <c r="G9" s="37" t="n">
        <v>2.5</v>
      </c>
      <c r="H9" s="38" t="n">
        <v>0.8</v>
      </c>
      <c r="I9" s="39" t="inlineStr">
        <is>
          <t>Riesgo</t>
        </is>
      </c>
      <c r="J9" s="39" t="inlineStr">
        <is>
          <t>Riesgo</t>
        </is>
      </c>
    </row>
    <row r="10" ht="15" customHeight="1" s="26"/>
    <row r="11" ht="15" customHeight="1" s="26">
      <c r="A11" s="32" t="inlineStr">
        <is>
          <t>TOTAL portafolio</t>
        </is>
      </c>
      <c r="B11" s="28" t="n"/>
      <c r="C11" s="29" t="n"/>
      <c r="D11" s="40">
        <f>SUM(D6:D9)</f>
        <v/>
      </c>
      <c r="E11" s="40">
        <f>SUM(E6:E9)</f>
        <v/>
      </c>
      <c r="F11" s="40">
        <f>SUM(F6:F9)</f>
        <v/>
      </c>
    </row>
    <row r="12" ht="21.75" customHeight="1" s="26"/>
    <row r="13" ht="23.25" customHeight="1" s="26">
      <c r="A13" s="31" t="inlineStr">
        <is>
          <t>Concentración por banco</t>
        </is>
      </c>
      <c r="B13" s="28" t="n"/>
      <c r="C13" s="28" t="n"/>
      <c r="D13" s="28" t="n"/>
      <c r="E13" s="28" t="n"/>
      <c r="F13" s="28" t="n"/>
      <c r="G13" s="28" t="n"/>
      <c r="H13" s="28" t="n"/>
      <c r="I13" s="28" t="n"/>
      <c r="J13" s="29" t="n"/>
    </row>
    <row r="14" ht="23.25" customHeight="1" s="26">
      <c r="A14" s="33" t="inlineStr">
        <is>
          <t>% del total (Banco Principal)</t>
        </is>
      </c>
      <c r="B14" s="41">
        <f>D6/$D$11</f>
        <v/>
      </c>
      <c r="C14" s="42">
        <f>IF(B14&gt;0.4,"SOBRE LÍMITE (40%) — diversificar",IF(B14&gt;0.35,"Cerca límite — monitorear","Dentro de política"))</f>
        <v/>
      </c>
      <c r="D14" s="28" t="n"/>
      <c r="E14" s="28" t="n"/>
      <c r="F14" s="28" t="n"/>
      <c r="G14" s="28" t="n"/>
      <c r="H14" s="28" t="n"/>
      <c r="I14" s="28" t="n"/>
      <c r="J14" s="29" t="n"/>
    </row>
    <row r="15" ht="23.25" customHeight="1" s="26">
      <c r="A15" s="33" t="inlineStr">
        <is>
          <t>% del total (Banco Secundario)</t>
        </is>
      </c>
      <c r="B15" s="41">
        <f>D7/$D$11</f>
        <v/>
      </c>
      <c r="C15" s="42">
        <f>IF(B15&gt;0.4,"SOBRE LÍMITE (40%) — diversificar",IF(B15&gt;0.35,"Cerca límite — monitorear","Dentro de política"))</f>
        <v/>
      </c>
      <c r="D15" s="28" t="n"/>
      <c r="E15" s="28" t="n"/>
      <c r="F15" s="28" t="n"/>
      <c r="G15" s="28" t="n"/>
      <c r="H15" s="28" t="n"/>
      <c r="I15" s="28" t="n"/>
      <c r="J15" s="29" t="n"/>
    </row>
    <row r="16" ht="23.25" customHeight="1" s="26">
      <c r="A16" s="33" t="inlineStr">
        <is>
          <t>% del total (Banco Estatal)</t>
        </is>
      </c>
      <c r="B16" s="41">
        <f>D8/$D$11</f>
        <v/>
      </c>
      <c r="C16" s="42">
        <f>IF(B16&gt;0.4,"SOBRE LÍMITE (40%) — diversificar",IF(B16&gt;0.35,"Cerca límite — monitorear","Dentro de política"))</f>
        <v/>
      </c>
      <c r="D16" s="28" t="n"/>
      <c r="E16" s="28" t="n"/>
      <c r="F16" s="28" t="n"/>
      <c r="G16" s="28" t="n"/>
      <c r="H16" s="28" t="n"/>
      <c r="I16" s="28" t="n"/>
      <c r="J16" s="29" t="n"/>
    </row>
    <row r="17" ht="23.85" customHeight="1" s="26">
      <c r="A17" s="33" t="inlineStr">
        <is>
          <t>% del total (Banco Inversión)</t>
        </is>
      </c>
      <c r="B17" s="41">
        <f>D9/$D$11</f>
        <v/>
      </c>
      <c r="C17" s="42">
        <f>IF(B17&gt;0.4,"SOBRE LÍMITE (40%) — diversificar",IF(B17&gt;0.35,"Cerca límite — monitorear","Dentro de política"))</f>
        <v/>
      </c>
      <c r="D17" s="28" t="n"/>
      <c r="E17" s="28" t="n"/>
      <c r="F17" s="28" t="n"/>
      <c r="G17" s="28" t="n"/>
      <c r="H17" s="28" t="n"/>
      <c r="I17" s="28" t="n"/>
      <c r="J17" s="29" t="n"/>
    </row>
  </sheetData>
  <mergeCells count="8">
    <mergeCell ref="C17:J17"/>
    <mergeCell ref="A11:C11"/>
    <mergeCell ref="C15:J15"/>
    <mergeCell ref="A3:J3"/>
    <mergeCell ref="C16:J16"/>
    <mergeCell ref="C14:J14"/>
    <mergeCell ref="A2:J2"/>
    <mergeCell ref="A13:J13"/>
  </mergeCells>
  <conditionalFormatting sqref="C13:C16">
    <cfRule type="expression" rank="0" priority="2" equalAverage="0" aboveAverage="0" dxfId="0" text="" percent="0" bottom="0">
      <formula>ISNUMBER(SEARCH("SOBRE",C13))</formula>
    </cfRule>
    <cfRule type="expression" rank="0" priority="3" equalAverage="0" aboveAverage="0" dxfId="1" text="" percent="0" bottom="0">
      <formula>ISNUMBER(SEARCH("Cerca",C13))</formula>
    </cfRule>
    <cfRule type="expression" rank="0" priority="4" equalAverage="0" aboveAverage="0" dxfId="2" text="" percent="0" bottom="0">
      <formula>ISNUMBER(SEARCH("Dentro",C13))</formula>
    </cfRule>
  </conditionalFormatting>
  <conditionalFormatting sqref="I5:I8">
    <cfRule type="expression" rank="0" priority="5" equalAverage="0" aboveAverage="0" dxfId="2" text="" percent="0" bottom="0">
      <formula>I5="Saludable"</formula>
    </cfRule>
    <cfRule type="expression" rank="0" priority="6" equalAverage="0" aboveAverage="0" dxfId="1" text="" percent="0" bottom="0">
      <formula>I5="Vigilar"</formula>
    </cfRule>
    <cfRule type="expression" rank="0" priority="7" equalAverage="0" aboveAverage="0" dxfId="0" text="" percent="0" bottom="0">
      <formula>I5="Riesgo"</formula>
    </cfRule>
  </conditionalFormatting>
  <conditionalFormatting sqref="J5:J8">
    <cfRule type="expression" rank="0" priority="8" equalAverage="0" aboveAverage="0" dxfId="2" text="" percent="0" bottom="0">
      <formula>J5="Saludable"</formula>
    </cfRule>
    <cfRule type="expression" rank="0" priority="9" equalAverage="0" aboveAverage="0" dxfId="1" text="" percent="0" bottom="0">
      <formula>J5="Vigilar"</formula>
    </cfRule>
    <cfRule type="expression" rank="0" priority="10" equalAverage="0" aboveAverage="0" dxfId="0" text="" percent="0" bottom="0">
      <formula>J5="Riesgo"</formula>
    </cfRule>
  </conditionalFormatting>
  <hyperlinks>
    <hyperlink xmlns:r="http://schemas.openxmlformats.org/officeDocument/2006/relationships" ref="A2" display="deabaco · Andina · Portafolio bancario · 4 relaciones, diversificación por perfil · Módulo 3.5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H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25" min="1" max="1"/>
    <col width="16" customWidth="1" style="25" min="2" max="2"/>
    <col width="14" customWidth="1" style="25" min="3" max="3"/>
    <col width="18" customWidth="1" style="25" min="4" max="8"/>
  </cols>
  <sheetData>
    <row r="1" ht="22" customHeight="1" s="26"/>
    <row r="2" ht="48" customHeight="1" s="26">
      <c r="A2" s="43" t="inlineStr">
        <is>
          <t>Stress test EBITDA — disponibilidad efectiva por banco</t>
        </is>
      </c>
      <c r="B2" s="28" t="n"/>
      <c r="C2" s="28" t="n"/>
      <c r="D2" s="28" t="n"/>
      <c r="E2" s="28" t="n"/>
      <c r="F2" s="28" t="n"/>
      <c r="G2" s="28" t="n"/>
      <c r="H2" s="29" t="n"/>
    </row>
    <row r="3" ht="20.85" customHeight="1" s="26">
      <c r="A3" s="30" t="inlineStr">
        <is>
          <t>Variando EBITDA de +20% a −50%, calculamos: (1) Net debt / Stressed EBITDA, (2) si está sobre/bajo cada covenant, (3) cuánto cada banco congela según freeze factor. Total disponible bajo estrés es lo que importa, no el nominal.</t>
        </is>
      </c>
    </row>
    <row r="4" ht="31.5" customHeight="1" s="26"/>
    <row r="5" ht="15" customHeight="1" s="26">
      <c r="A5" s="31" t="inlineStr">
        <is>
          <t>Stress EBITDA</t>
        </is>
      </c>
      <c r="B5" s="31" t="inlineStr">
        <is>
          <t>EBITDA stressed ($M)</t>
        </is>
      </c>
      <c r="C5" s="31" t="inlineStr">
        <is>
          <t>Net debt/EBITDA</t>
        </is>
      </c>
      <c r="D5" s="31" t="inlineStr">
        <is>
          <t>Disp. Principal ($M)</t>
        </is>
      </c>
      <c r="E5" s="31" t="inlineStr">
        <is>
          <t>Disp. Secundario ($M)</t>
        </is>
      </c>
      <c r="F5" s="31" t="inlineStr">
        <is>
          <t>Disp. Estatal ($M)</t>
        </is>
      </c>
      <c r="G5" s="31" t="inlineStr">
        <is>
          <t>Disp. Inversión ($M)</t>
        </is>
      </c>
      <c r="H5" s="31" t="inlineStr">
        <is>
          <t>Disp. TOTAL ($M)</t>
        </is>
      </c>
    </row>
    <row r="6" ht="15" customHeight="1" s="26">
      <c r="A6" s="44" t="inlineStr">
        <is>
          <t>+20%</t>
        </is>
      </c>
      <c r="B6" s="45" t="n">
        <v>36</v>
      </c>
      <c r="C6" s="46" t="n">
        <v>2.5</v>
      </c>
      <c r="D6" s="45" t="n">
        <v>25</v>
      </c>
      <c r="E6" s="45" t="n">
        <v>20</v>
      </c>
      <c r="F6" s="45" t="n">
        <v>30</v>
      </c>
      <c r="G6" s="45" t="n">
        <v>0</v>
      </c>
      <c r="H6" s="47" t="n">
        <v>75</v>
      </c>
    </row>
    <row r="7" ht="15" customHeight="1" s="26">
      <c r="A7" s="44" t="inlineStr">
        <is>
          <t>+10%</t>
        </is>
      </c>
      <c r="B7" s="45" t="n">
        <v>33</v>
      </c>
      <c r="C7" s="46" t="n">
        <v>2.73</v>
      </c>
      <c r="D7" s="45" t="n">
        <v>25</v>
      </c>
      <c r="E7" s="45" t="n">
        <v>14</v>
      </c>
      <c r="F7" s="45" t="n">
        <v>30</v>
      </c>
      <c r="G7" s="45" t="n">
        <v>0</v>
      </c>
      <c r="H7" s="47" t="n">
        <v>69</v>
      </c>
    </row>
    <row r="8" ht="15" customHeight="1" s="26">
      <c r="A8" s="44" t="inlineStr">
        <is>
          <t>+0%</t>
        </is>
      </c>
      <c r="B8" s="45" t="n">
        <v>30</v>
      </c>
      <c r="C8" s="46" t="n">
        <v>3</v>
      </c>
      <c r="D8" s="45" t="n">
        <v>20</v>
      </c>
      <c r="E8" s="45" t="n">
        <v>14</v>
      </c>
      <c r="F8" s="45" t="n">
        <v>30</v>
      </c>
      <c r="G8" s="45" t="n">
        <v>0</v>
      </c>
      <c r="H8" s="47" t="n">
        <v>64</v>
      </c>
    </row>
    <row r="9" ht="15" customHeight="1" s="26">
      <c r="A9" s="48" t="inlineStr">
        <is>
          <t>-10%</t>
        </is>
      </c>
      <c r="B9" s="45" t="n">
        <v>27</v>
      </c>
      <c r="C9" s="46" t="n">
        <v>3.33</v>
      </c>
      <c r="D9" s="45" t="n">
        <v>20</v>
      </c>
      <c r="E9" s="45" t="n">
        <v>8</v>
      </c>
      <c r="F9" s="45" t="n">
        <v>30</v>
      </c>
      <c r="G9" s="45" t="n">
        <v>0</v>
      </c>
      <c r="H9" s="47" t="n">
        <v>58</v>
      </c>
    </row>
    <row r="10" ht="15" customHeight="1" s="26">
      <c r="A10" s="48" t="inlineStr">
        <is>
          <t>-20%</t>
        </is>
      </c>
      <c r="B10" s="45" t="n">
        <v>24</v>
      </c>
      <c r="C10" s="46" t="n">
        <v>3.75</v>
      </c>
      <c r="D10" s="45" t="n">
        <v>15</v>
      </c>
      <c r="E10" s="45" t="n">
        <v>8</v>
      </c>
      <c r="F10" s="45" t="n">
        <v>25.5</v>
      </c>
      <c r="G10" s="45" t="n">
        <v>0</v>
      </c>
      <c r="H10" s="47" t="n">
        <v>48.5</v>
      </c>
    </row>
    <row r="11" ht="15" customHeight="1" s="26">
      <c r="A11" s="49" t="inlineStr">
        <is>
          <t>-30%</t>
        </is>
      </c>
      <c r="B11" s="45" t="n">
        <v>21</v>
      </c>
      <c r="C11" s="46" t="n">
        <v>4.29</v>
      </c>
      <c r="D11" s="45" t="n">
        <v>15</v>
      </c>
      <c r="E11" s="45" t="n">
        <v>8</v>
      </c>
      <c r="F11" s="45" t="n">
        <v>21</v>
      </c>
      <c r="G11" s="45" t="n">
        <v>0</v>
      </c>
      <c r="H11" s="47" t="n">
        <v>44</v>
      </c>
    </row>
    <row r="12" ht="15" customHeight="1" s="26">
      <c r="A12" s="49" t="inlineStr">
        <is>
          <t>-40%</t>
        </is>
      </c>
      <c r="B12" s="45" t="n">
        <v>18</v>
      </c>
      <c r="C12" s="46" t="n">
        <v>5</v>
      </c>
      <c r="D12" s="45" t="n">
        <v>15</v>
      </c>
      <c r="E12" s="45" t="n">
        <v>8</v>
      </c>
      <c r="F12" s="45" t="n">
        <v>21</v>
      </c>
      <c r="G12" s="45" t="n">
        <v>0</v>
      </c>
      <c r="H12" s="47" t="n">
        <v>44</v>
      </c>
    </row>
    <row r="13" ht="15" customHeight="1" s="26">
      <c r="A13" s="49" t="inlineStr">
        <is>
          <t>-50%</t>
        </is>
      </c>
      <c r="B13" s="45" t="n">
        <v>15</v>
      </c>
      <c r="C13" s="46" t="n">
        <v>6</v>
      </c>
      <c r="D13" s="45" t="n">
        <v>15</v>
      </c>
      <c r="E13" s="45" t="n">
        <v>8</v>
      </c>
      <c r="F13" s="45" t="n">
        <v>21</v>
      </c>
      <c r="G13" s="45" t="n">
        <v>0</v>
      </c>
      <c r="H13" s="47" t="n">
        <v>44</v>
      </c>
    </row>
    <row r="14" ht="60" customHeight="1" s="26"/>
    <row r="15" ht="20.85" customHeight="1" s="26">
      <c r="A15" s="30" t="inlineStr">
        <is>
          <t>Lectura: a 0% stress, disponible nominal = $75M. A -30%, disponible cae a ~$40-50M (depende de cómo modelas el freeze parcial). A -50%, prácticamente solo el banco estatal te queda. Por eso 'diversificar por número' (4 bancos privados similares) no es diversificación real — todos se contraen con el mismo shock.</t>
        </is>
      </c>
    </row>
  </sheetData>
  <mergeCells count="3">
    <mergeCell ref="A3:H3"/>
    <mergeCell ref="A2:H2"/>
    <mergeCell ref="A15:H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D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5" min="1" max="1"/>
    <col width="32" customWidth="1" style="25" min="2" max="2"/>
    <col width="42" customWidth="1" style="25" min="3" max="3"/>
    <col width="52" customWidth="1" style="25" min="4" max="4"/>
  </cols>
  <sheetData>
    <row r="1" ht="22" customHeight="1" s="26"/>
    <row r="2" ht="36" customHeight="1" s="26">
      <c r="A2" s="43" t="inlineStr">
        <is>
          <t>Política bancaria escrita — template para directorio</t>
        </is>
      </c>
      <c r="B2" s="28" t="n"/>
      <c r="C2" s="28" t="n"/>
      <c r="D2" s="29" t="n"/>
    </row>
    <row r="3" ht="15" customHeight="1" s="26">
      <c r="A3" s="30" t="inlineStr">
        <is>
          <t>Documento aprobado por directorio. Define el portafolio bancario objetivo y los principios de gestión. Una página, revisión anual. Sin esto, las decisiones bancarias son tácticas; no estratégicas.</t>
        </is>
      </c>
    </row>
    <row r="4" ht="27.75" customHeight="1" s="26"/>
    <row r="5" ht="55.5" customHeight="1" s="26">
      <c r="A5" s="31" t="inlineStr">
        <is>
          <t>Cláusula</t>
        </is>
      </c>
      <c r="B5" s="31" t="inlineStr">
        <is>
          <t>Definición</t>
        </is>
      </c>
      <c r="C5" s="31" t="inlineStr">
        <is>
          <t>Justificación</t>
        </is>
      </c>
      <c r="D5" s="31" t="inlineStr">
        <is>
          <t>Andina (versión actual)</t>
        </is>
      </c>
    </row>
    <row r="6" ht="55.5" customHeight="1" s="26">
      <c r="A6" s="32" t="inlineStr">
        <is>
          <t>1. Número mínimo de bancos</t>
        </is>
      </c>
      <c r="B6" s="33" t="inlineStr">
        <is>
          <t>Bancos relacionales activos (no transaccionales).</t>
        </is>
      </c>
      <c r="C6" s="33" t="inlineStr">
        <is>
          <t>Concentración en 1-2 bancos te expone a una sola decisión.</t>
        </is>
      </c>
      <c r="D6" s="50" t="inlineStr">
        <is>
          <t>Mínimo 3 bancos activos. Hoy: 4 (Principal, Secundario, Estatal, Inversión).</t>
        </is>
      </c>
    </row>
    <row r="7" ht="55.5" customHeight="1" s="26">
      <c r="A7" s="32" t="inlineStr">
        <is>
          <t>2. Diversidad por arquetipo</t>
        </is>
      </c>
      <c r="B7" s="33" t="inlineStr">
        <is>
          <t>Mix de perfiles, no solo nombres.</t>
        </is>
      </c>
      <c r="C7" s="33" t="inlineStr">
        <is>
          <t>5 bancos privados similares reaccionan igual en estrés. Diversificación real es por correlación.</t>
        </is>
      </c>
      <c r="D7" s="50" t="inlineStr">
        <is>
          <t>Al menos 1 de cada: privado tradicional, banco estatal, banca de inversión/alternativa.</t>
        </is>
      </c>
    </row>
    <row r="8" ht="55.5" customHeight="1" s="26">
      <c r="A8" s="32" t="inlineStr">
        <is>
          <t>3. Líneas committed mínimo</t>
        </is>
      </c>
      <c r="B8" s="33" t="inlineStr">
        <is>
          <t>% del total que debe ser comprometido (no uncommitted).</t>
        </is>
      </c>
      <c r="C8" s="33" t="inlineStr">
        <is>
          <t>Uncommitted = marketing. Bajo estrés se cancela en 30 días.</t>
        </is>
      </c>
      <c r="D8" s="50" t="inlineStr">
        <is>
          <t>Mínimo 80% del total committed. Hoy Andina: 100% committed (todas las facilidades).</t>
        </is>
      </c>
    </row>
    <row r="9" ht="55.5" customHeight="1" s="26">
      <c r="A9" s="32" t="inlineStr">
        <is>
          <t>4. Concentración máx por banco</t>
        </is>
      </c>
      <c r="B9" s="33" t="inlineStr">
        <is>
          <t>Máximo % del total committed con cualquier banco.</t>
        </is>
      </c>
      <c r="C9" s="33" t="inlineStr">
        <is>
          <t>Concentración &gt;40% = vulnerabilidad a una sola política de comité de crédito.</t>
        </is>
      </c>
      <c r="D9" s="50" t="inlineStr">
        <is>
          <t>Máximo 40% del total committed con un solo banco. Hoy Principal = 39% ($60M/$155M).</t>
        </is>
      </c>
    </row>
    <row r="10" ht="55.5" customHeight="1" s="26">
      <c r="A10" s="32" t="inlineStr">
        <is>
          <t>5. Covenant cushion mínimo</t>
        </is>
      </c>
      <c r="B10" s="33" t="inlineStr">
        <is>
          <t>Holgura sobre el modelo base que debe pedirse en negociación.</t>
        </is>
      </c>
      <c r="C10" s="33" t="inlineStr">
        <is>
          <t>Modelo base es optimista; un mal año tira EBITDA 20-30%.</t>
        </is>
      </c>
      <c r="D10" s="50" t="inlineStr">
        <is>
          <t>Negociar threshold 30-50% sobre el ratio del modelo base. Hoy: base 3.0x, threshold mínimo aceptable 3.5x.</t>
        </is>
      </c>
    </row>
    <row r="11" ht="55.5" customHeight="1" s="26">
      <c r="A11" s="32" t="inlineStr">
        <is>
          <t>6. Tenor mínimo de relación</t>
        </is>
      </c>
      <c r="B11" s="33" t="inlineStr">
        <is>
          <t>Antigüedad mínima esperada de relaciones core.</t>
        </is>
      </c>
      <c r="C11" s="33" t="inlineStr">
        <is>
          <t>Banco que te conoce 12 años te da tiempo bajo estrés. Banco de 2 años aplica regla técnica.</t>
        </is>
      </c>
      <c r="D11" s="50" t="inlineStr">
        <is>
          <t>Al menos 2 bancos con &gt;10 años de relación. Hoy: Principal (12) y Secundario (8) cumplen.</t>
        </is>
      </c>
    </row>
    <row r="12" ht="55.5" customHeight="1" s="26">
      <c r="A12" s="32" t="inlineStr">
        <is>
          <t>7. Cadencia de reporte</t>
        </is>
      </c>
      <c r="B12" s="33" t="inlineStr">
        <is>
          <t>Frecuencia y contenido del reporte al banco.</t>
        </is>
      </c>
      <c r="C12" s="33" t="inlineStr">
        <is>
          <t>Reportar PROACTIVAMENTE genera credibilidad. Mala noticia que el banco encuentra por afuera destruye confianza.</t>
        </is>
      </c>
      <c r="D12" s="50" t="inlineStr">
        <is>
          <t>Mensual: estados financieros, KPIs operacionales, covenant compliance. Trimestral: presentación CFO + mesa relación.</t>
        </is>
      </c>
    </row>
    <row r="13" ht="55.5" customHeight="1" s="26">
      <c r="A13" s="32" t="inlineStr">
        <is>
          <t>8. Crisis playbook</t>
        </is>
      </c>
      <c r="B13" s="33" t="inlineStr">
        <is>
          <t>Documento sobre qué hacer bajo estrés.</t>
        </is>
      </c>
      <c r="C13" s="33" t="inlineStr">
        <is>
          <t>Escrito en calma, ejecutado en tormenta. Sin esto, decisiones de pánico.</t>
        </is>
      </c>
      <c r="D13" s="50" t="inlineStr">
        <is>
          <t>Documento separado actualizado anual. Orden de quién llamar, qué pedir, qué evitar.</t>
        </is>
      </c>
    </row>
    <row r="14" ht="15" customHeight="1" s="26">
      <c r="A14" s="32" t="inlineStr">
        <is>
          <t>9. Revisión anual</t>
        </is>
      </c>
      <c r="B14" s="33" t="inlineStr">
        <is>
          <t>Cuándo se rehace la política.</t>
        </is>
      </c>
      <c r="C14" s="33" t="inlineStr">
        <is>
          <t>Política sin revisión es política muerta.</t>
        </is>
      </c>
      <c r="D14" s="50" t="inlineStr">
        <is>
          <t>Octubre, antes del LRP. Re-aprobación por directorio.</t>
        </is>
      </c>
    </row>
  </sheetData>
  <mergeCells count="2">
    <mergeCell ref="A3:D3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5" min="1" max="1"/>
    <col width="42" customWidth="1" style="25" min="2" max="3"/>
    <col width="28" customWidth="1" style="25" min="4" max="4"/>
  </cols>
  <sheetData>
    <row r="1" ht="22" customHeight="1" s="26"/>
    <row r="2" ht="48" customHeight="1" s="26">
      <c r="A2" s="43" t="inlineStr">
        <is>
          <t>Cross-LATAM · Sistema bancario chileno — 4 arquetipos y rol contracíclico de BancoEstado</t>
        </is>
      </c>
      <c r="B2" s="28" t="n"/>
      <c r="C2" s="28" t="n"/>
      <c r="D2" s="29" t="n"/>
    </row>
    <row r="3" ht="20.85" customHeight="1" s="26">
      <c r="A3" s="30" t="inlineStr">
        <is>
          <t>Fuente: ABIF Memoria Anual 2025. Colocaciones totales del sistema US$268B (dic-2025). 50% comercial, 37% hipotecario, 13% consumo. Crédito real cayó 0.9% en 2025 (cuarta contracción consecutiva del crédito comercial).</t>
        </is>
      </c>
    </row>
    <row r="4" ht="27.75" customHeight="1" s="26"/>
    <row r="5" ht="55.5" customHeight="1" s="26">
      <c r="A5" s="31" t="inlineStr">
        <is>
          <t>Arquetipo</t>
        </is>
      </c>
      <c r="B5" s="31" t="inlineStr">
        <is>
          <t>Bancos del arquetipo</t>
        </is>
      </c>
      <c r="C5" s="31" t="inlineStr">
        <is>
          <t>Características</t>
        </is>
      </c>
      <c r="D5" s="31" t="inlineStr">
        <is>
          <t>Rol estratégico en portafolio corporativo</t>
        </is>
      </c>
    </row>
    <row r="6" ht="55.5" customHeight="1" s="26">
      <c r="A6" s="32" t="inlineStr">
        <is>
          <t>Privado tradicional top-4</t>
        </is>
      </c>
      <c r="B6" s="33" t="inlineStr">
        <is>
          <t>Banco de Chile, BCI, Santander Chile, Itaú Corpbanca</t>
        </is>
      </c>
      <c r="C6" s="33" t="inlineStr">
        <is>
          <t>Cobertura nacional, mesa FX completa, banca privada para socios.</t>
        </is>
      </c>
      <c r="D6" s="33" t="inlineStr">
        <is>
          <t>Al menos 1 de los 4 grandes es ancla. Sin uno, falta escala operacional.</t>
        </is>
      </c>
    </row>
    <row r="7" ht="55.5" customHeight="1" s="26">
      <c r="A7" s="32" t="inlineStr">
        <is>
          <t>BancoEstado (estatal)</t>
        </is>
      </c>
      <c r="B7" s="33" t="inlineStr">
        <is>
          <t>BancoEstado</t>
        </is>
      </c>
      <c r="C7" s="33" t="inlineStr">
        <is>
          <t>Tasas subsidiadas en algunos productos, más burocrático, más paciente en contracción. Comportamiento CONTRACÍCLICO.</t>
        </is>
      </c>
      <c r="D7" s="33" t="inlineStr">
        <is>
          <t>Ancla contracíclica. En 2025, mientras crédito comercial privado se contraía 4° año, BancoEstado mantuvo dinamismo (programa SCH con ABIF).</t>
        </is>
      </c>
    </row>
    <row r="8" ht="55.5" customHeight="1" s="26">
      <c r="A8" s="32" t="inlineStr">
        <is>
          <t>Especialistas — banca corporativa</t>
        </is>
      </c>
      <c r="B8" s="33" t="inlineStr">
        <is>
          <t>JP Morgan, BTG Pactual, BICE, Consorcio, HSBC</t>
        </is>
      </c>
      <c r="C8" s="33" t="inlineStr">
        <is>
          <t>Mesa de inversión, capital markets, M&amp;A advisory, banca privada.</t>
        </is>
      </c>
      <c r="D8" s="33" t="inlineStr">
        <is>
          <t>Útiles cuando el modelo de negocio justifica capital markets, M&amp;A frecuente o private placement.</t>
        </is>
      </c>
    </row>
    <row r="9" ht="55.5" customHeight="1" s="26">
      <c r="A9" s="32" t="inlineStr">
        <is>
          <t>Especialistas — consumo / retail</t>
        </is>
      </c>
      <c r="B9" s="33" t="inlineStr">
        <is>
          <t>Falabella, Ripley, otros bancos retail</t>
        </is>
      </c>
      <c r="C9" s="33" t="inlineStr">
        <is>
          <t>Foco consumo, no son contraparte corporativa típica.</t>
        </is>
      </c>
      <c r="D9" s="33" t="inlineStr">
        <is>
          <t>No relevantes para portafolio corporativo de mid/large cap.</t>
        </is>
      </c>
    </row>
    <row r="10" ht="46.25" customHeight="1" s="26">
      <c r="A10" s="32" t="inlineStr">
        <is>
          <t>Foreign branches y nicho</t>
        </is>
      </c>
      <c r="B10" s="33" t="inlineStr">
        <is>
          <t>Scotiabank, HSBC, Internacional, otros</t>
        </is>
      </c>
      <c r="C10" s="33" t="inlineStr">
        <is>
          <t>Comercio exterior, factoring institucional, productos cross-border.</t>
        </is>
      </c>
      <c r="D10" s="33" t="inlineStr">
        <is>
          <t>Usualmente complementarios, no ancla. Útiles para exportadores con foco internacional.</t>
        </is>
      </c>
    </row>
    <row r="12" ht="21.75" customHeight="1" s="26"/>
    <row r="13" ht="55.5" customHeight="1" s="26">
      <c r="A13" s="31" t="inlineStr">
        <is>
          <t>Evidencia 2025 — comportamiento contracíclico de BancoEstado</t>
        </is>
      </c>
      <c r="B13" s="28" t="n"/>
      <c r="C13" s="28" t="n"/>
      <c r="D13" s="29" t="n"/>
    </row>
    <row r="14" ht="55.5" customHeight="1" s="26">
      <c r="A14" s="33" t="inlineStr">
        <is>
          <t>Crédito comercial privado (real)</t>
        </is>
      </c>
      <c r="B14" s="33" t="inlineStr">
        <is>
          <t>Contracción −0.9% en 2025 — cuarto año consecutivo de caída</t>
        </is>
      </c>
      <c r="C14" s="33" t="inlineStr">
        <is>
          <t>Banca privada conservadora ante recesión</t>
        </is>
      </c>
      <c r="D14" s="33" t="inlineStr">
        <is>
          <t>ABIF Memoria 2025 §1</t>
        </is>
      </c>
    </row>
    <row r="15" ht="55.5" customHeight="1" s="26">
      <c r="A15" s="33" t="inlineStr">
        <is>
          <t>Subsidio al Crédito Hipotecario</t>
        </is>
      </c>
      <c r="B15" s="33" t="inlineStr">
        <is>
          <t>Acuerdo ABIF + BancoEstado + CChC + Ministerios. Garantía estatal 60% del préstamo, 60 bps subsidio en tasa, hasta 50.000 subsidios para viviendas de hasta 4.000 UF.</t>
        </is>
      </c>
      <c r="C15" s="33" t="inlineStr">
        <is>
          <t>Banco estatal sostiene actividad cuando privados se contraen</t>
        </is>
      </c>
      <c r="D15" s="33" t="inlineStr">
        <is>
          <t>ABIF Memoria 2025 §3</t>
        </is>
      </c>
    </row>
    <row r="16" ht="23.85" customHeight="1" s="26">
      <c r="A16" s="33" t="inlineStr">
        <is>
          <t>Implicación para CFO corporativo</t>
        </is>
      </c>
      <c r="B16" s="33" t="inlineStr">
        <is>
          <t>Relación de 10+ años con BancoEstado = posición contracíclica.</t>
        </is>
      </c>
      <c r="C16" s="33" t="inlineStr">
        <is>
          <t>Su comité de crédito tolera ratios temporales más amplios que privados.</t>
        </is>
      </c>
      <c r="D16" s="33" t="inlineStr">
        <is>
          <t>Práctica observada en ciclos 2008, 2020, 2024-25</t>
        </is>
      </c>
    </row>
  </sheetData>
  <mergeCells count="3">
    <mergeCell ref="A3:D3"/>
    <mergeCell ref="A13:D13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F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5" min="1" max="1"/>
    <col width="36" customWidth="1" style="25" min="2" max="2"/>
    <col width="18" customWidth="1" style="25" min="3" max="3"/>
    <col width="52" customWidth="1" style="25" min="4" max="4"/>
    <col width="22" customWidth="1" style="25" min="5" max="5"/>
    <col width="14" customWidth="1" style="25" min="6" max="6"/>
  </cols>
  <sheetData>
    <row r="1" ht="22" customHeight="1" s="26"/>
    <row r="2" ht="36" customHeight="1" s="26">
      <c r="A2" s="43" t="inlineStr">
        <is>
          <t>Calendario de covenant compliance — qué reportar a quién, cuándo</t>
        </is>
      </c>
      <c r="B2" s="28" t="n"/>
      <c r="C2" s="28" t="n"/>
      <c r="D2" s="28" t="n"/>
      <c r="E2" s="28" t="n"/>
      <c r="F2" s="29" t="n"/>
    </row>
    <row r="3" ht="15" customHeight="1" s="26">
      <c r="A3" s="30" t="inlineStr">
        <is>
          <t>Reporte proactivo, no reactivo. El relationship manager es tu aliado si lo informas a tiempo; tu adversario si descubre el problema tarde. Pega esto al monitor del tesorero — el calendario lo ejecutas tú, no el banco.</t>
        </is>
      </c>
    </row>
    <row r="4" ht="27.75" customHeight="1" s="26"/>
    <row r="5" ht="31.5" customHeight="1" s="26">
      <c r="A5" s="31" t="inlineStr">
        <is>
          <t>Día / Mes</t>
        </is>
      </c>
      <c r="B5" s="31" t="inlineStr">
        <is>
          <t>Actividad</t>
        </is>
      </c>
      <c r="C5" s="31" t="inlineStr">
        <is>
          <t>Banco</t>
        </is>
      </c>
      <c r="D5" s="31" t="inlineStr">
        <is>
          <t>Entregable</t>
        </is>
      </c>
      <c r="E5" s="31" t="inlineStr">
        <is>
          <t>Owner</t>
        </is>
      </c>
      <c r="F5" s="31" t="inlineStr">
        <is>
          <t>Estado</t>
        </is>
      </c>
    </row>
    <row r="6" ht="31.5" customHeight="1" s="26">
      <c r="A6" s="33" t="inlineStr">
        <is>
          <t>Día 10 post-cierre</t>
        </is>
      </c>
      <c r="B6" s="33" t="inlineStr">
        <is>
          <t>Compliance certificate</t>
        </is>
      </c>
      <c r="C6" s="33" t="inlineStr">
        <is>
          <t>Banco Principal</t>
        </is>
      </c>
      <c r="D6" s="33" t="inlineStr">
        <is>
          <t>Cálculo de covenants + EE.FF. cerrados + carta firmada CFO</t>
        </is>
      </c>
      <c r="E6" s="33" t="inlineStr">
        <is>
          <t>Tesorero</t>
        </is>
      </c>
      <c r="F6" s="50" t="inlineStr">
        <is>
          <t>Mensual</t>
        </is>
      </c>
    </row>
    <row r="7" ht="31.5" customHeight="1" s="26">
      <c r="A7" s="33" t="inlineStr">
        <is>
          <t>Día 10 post-cierre</t>
        </is>
      </c>
      <c r="B7" s="33" t="inlineStr">
        <is>
          <t>Compliance certificate</t>
        </is>
      </c>
      <c r="C7" s="33" t="inlineStr">
        <is>
          <t>Banco Secundario</t>
        </is>
      </c>
      <c r="D7" s="33" t="inlineStr">
        <is>
          <t>Cálculo de covenants + EE.FF. cerrados</t>
        </is>
      </c>
      <c r="E7" s="33" t="inlineStr">
        <is>
          <t>Tesorero</t>
        </is>
      </c>
      <c r="F7" s="50" t="inlineStr">
        <is>
          <t>Mensual</t>
        </is>
      </c>
    </row>
    <row r="8" ht="31.5" customHeight="1" s="26">
      <c r="A8" s="33" t="inlineStr">
        <is>
          <t>Día 15 post-cierre</t>
        </is>
      </c>
      <c r="B8" s="33" t="inlineStr">
        <is>
          <t>Reporte trimestral</t>
        </is>
      </c>
      <c r="C8" s="33" t="inlineStr">
        <is>
          <t>Banco Estatal</t>
        </is>
      </c>
      <c r="D8" s="33" t="inlineStr">
        <is>
          <t>EE.FF. + reportes operacionales + KPIs</t>
        </is>
      </c>
      <c r="E8" s="33" t="inlineStr">
        <is>
          <t>Tesorero + FP&amp;A</t>
        </is>
      </c>
      <c r="F8" s="50" t="inlineStr">
        <is>
          <t>Trimestral</t>
        </is>
      </c>
    </row>
    <row r="9" ht="31.5" customHeight="1" s="26">
      <c r="A9" s="33" t="inlineStr">
        <is>
          <t>Día 15 post-cierre</t>
        </is>
      </c>
      <c r="B9" s="33" t="inlineStr">
        <is>
          <t>Reporte mensual</t>
        </is>
      </c>
      <c r="C9" s="33" t="inlineStr">
        <is>
          <t>Banco Inversión</t>
        </is>
      </c>
      <c r="D9" s="33" t="inlineStr">
        <is>
          <t>EE.FF. + cálculo covenant + commentary CFO (covenant tight!)</t>
        </is>
      </c>
      <c r="E9" s="33" t="inlineStr">
        <is>
          <t>CFO</t>
        </is>
      </c>
      <c r="F9" s="50" t="inlineStr">
        <is>
          <t>Mensual</t>
        </is>
      </c>
    </row>
    <row r="10" ht="31.5" customHeight="1" s="26">
      <c r="A10" s="33" t="inlineStr">
        <is>
          <t>Trimestre 1 año</t>
        </is>
      </c>
      <c r="B10" s="33" t="inlineStr">
        <is>
          <t>Reunión revisión CFO</t>
        </is>
      </c>
      <c r="C10" s="33" t="inlineStr">
        <is>
          <t>Banco Principal</t>
        </is>
      </c>
      <c r="D10" s="33" t="inlineStr">
        <is>
          <t>Resultado año, plan anual, M&amp;A pipeline, refinanciamientos</t>
        </is>
      </c>
      <c r="E10" s="33" t="inlineStr">
        <is>
          <t>CFO</t>
        </is>
      </c>
      <c r="F10" s="50" t="inlineStr">
        <is>
          <t>Trimestral</t>
        </is>
      </c>
    </row>
    <row r="11" ht="31.5" customHeight="1" s="26">
      <c r="A11" s="33" t="inlineStr">
        <is>
          <t>Trimestre 1 año</t>
        </is>
      </c>
      <c r="B11" s="33" t="inlineStr">
        <is>
          <t>Reunión revisión CFO</t>
        </is>
      </c>
      <c r="C11" s="33" t="inlineStr">
        <is>
          <t>Banco Secundario</t>
        </is>
      </c>
      <c r="D11" s="33" t="inlineStr">
        <is>
          <t>Mismo deck, ajustado</t>
        </is>
      </c>
      <c r="E11" s="33" t="inlineStr">
        <is>
          <t>CFO</t>
        </is>
      </c>
      <c r="F11" s="50" t="inlineStr">
        <is>
          <t>Trimestral</t>
        </is>
      </c>
    </row>
    <row r="12" ht="31.5" customHeight="1" s="26">
      <c r="A12" s="33" t="inlineStr">
        <is>
          <t>Q2 año</t>
        </is>
      </c>
      <c r="B12" s="33" t="inlineStr">
        <is>
          <t>Reunión director regional</t>
        </is>
      </c>
      <c r="C12" s="33" t="inlineStr">
        <is>
          <t>Banco Principal</t>
        </is>
      </c>
      <c r="D12" s="33" t="inlineStr">
        <is>
          <t>Visión estratégica, decisiones de capital allocation</t>
        </is>
      </c>
      <c r="E12" s="33" t="inlineStr">
        <is>
          <t>CEO + CFO</t>
        </is>
      </c>
      <c r="F12" s="50" t="inlineStr">
        <is>
          <t>Anual</t>
        </is>
      </c>
    </row>
    <row r="13" ht="31.5" customHeight="1" s="26">
      <c r="A13" s="33" t="inlineStr">
        <is>
          <t>Q3 año</t>
        </is>
      </c>
      <c r="B13" s="33" t="inlineStr">
        <is>
          <t>Pre-renovación de líneas</t>
        </is>
      </c>
      <c r="C13" s="33" t="inlineStr">
        <is>
          <t>Todos</t>
        </is>
      </c>
      <c r="D13" s="33" t="inlineStr">
        <is>
          <t>Term sheet draft, plan de capital del año siguiente</t>
        </is>
      </c>
      <c r="E13" s="33" t="inlineStr">
        <is>
          <t>CFO</t>
        </is>
      </c>
      <c r="F13" s="50" t="inlineStr">
        <is>
          <t>Anual</t>
        </is>
      </c>
    </row>
    <row r="14" ht="31.5" customHeight="1" s="26">
      <c r="A14" s="33" t="inlineStr">
        <is>
          <t>Q4 año</t>
        </is>
      </c>
      <c r="B14" s="33" t="inlineStr">
        <is>
          <t>Renovación formal</t>
        </is>
      </c>
      <c r="C14" s="33" t="inlineStr">
        <is>
          <t>Todos</t>
        </is>
      </c>
      <c r="D14" s="33" t="inlineStr">
        <is>
          <t>Firma de renovación, eventual aumento de líneas</t>
        </is>
      </c>
      <c r="E14" s="33" t="inlineStr">
        <is>
          <t>CFO + Legal</t>
        </is>
      </c>
      <c r="F14" s="50" t="inlineStr">
        <is>
          <t>Anual</t>
        </is>
      </c>
    </row>
    <row r="15" ht="31.5" customHeight="1" s="26">
      <c r="A15" s="33" t="inlineStr">
        <is>
          <t>Evento — M&amp;A</t>
        </is>
      </c>
      <c r="B15" s="33" t="inlineStr">
        <is>
          <t>Aviso anticipado (NDA)</t>
        </is>
      </c>
      <c r="C15" s="33" t="inlineStr">
        <is>
          <t>Banco Principal</t>
        </is>
      </c>
      <c r="D15" s="33" t="inlineStr">
        <is>
          <t>Notificación 12-18 meses antes de transacción esperada</t>
        </is>
      </c>
      <c r="E15" s="33" t="inlineStr">
        <is>
          <t>CFO + CEO</t>
        </is>
      </c>
      <c r="F15" s="50" t="inlineStr">
        <is>
          <t>Ad hoc</t>
        </is>
      </c>
    </row>
    <row r="16" ht="31.5" customHeight="1" s="26">
      <c r="A16" s="33" t="inlineStr">
        <is>
          <t>Evento — Capex &gt;$20M</t>
        </is>
      </c>
      <c r="B16" s="33" t="inlineStr">
        <is>
          <t>Aviso de financiamiento</t>
        </is>
      </c>
      <c r="C16" s="33" t="inlineStr">
        <is>
          <t>Banco Principal</t>
        </is>
      </c>
      <c r="D16" s="33" t="inlineStr">
        <is>
          <t>Term sheet preliminar de financiamiento de proyecto</t>
        </is>
      </c>
      <c r="E16" s="33" t="inlineStr">
        <is>
          <t>CFO</t>
        </is>
      </c>
      <c r="F16" s="50" t="inlineStr">
        <is>
          <t>Ad hoc</t>
        </is>
      </c>
    </row>
    <row r="17" ht="23.85" customHeight="1" s="26">
      <c r="A17" s="33" t="inlineStr">
        <is>
          <t>Evento — EBITDA caída &gt;15%</t>
        </is>
      </c>
      <c r="B17" s="33" t="inlineStr">
        <is>
          <t>Llamada explicativa</t>
        </is>
      </c>
      <c r="C17" s="33" t="inlineStr">
        <is>
          <t>Todos</t>
        </is>
      </c>
      <c r="D17" s="33" t="inlineStr">
        <is>
          <t>Explicación + plan de contingencia + impacto a covenant</t>
        </is>
      </c>
      <c r="E17" s="33" t="inlineStr">
        <is>
          <t>CFO</t>
        </is>
      </c>
      <c r="F17" s="50" t="inlineStr">
        <is>
          <t>Ad hoc</t>
        </is>
      </c>
    </row>
  </sheetData>
  <mergeCells count="2">
    <mergeCell ref="A3:F3"/>
    <mergeCell ref="A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2:H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5" min="1" max="1"/>
    <col width="30" customWidth="1" style="25" min="2" max="2"/>
    <col width="28" customWidth="1" style="25" min="3" max="3"/>
    <col width="12" customWidth="1" style="25" min="4" max="6"/>
    <col width="11" customWidth="1" style="25" min="7" max="7"/>
    <col width="22" customWidth="1" style="25" min="8" max="8"/>
  </cols>
  <sheetData>
    <row r="1" ht="22" customHeight="1" s="26"/>
    <row r="2" ht="48" customHeight="1" s="26">
      <c r="A2" s="43" t="inlineStr">
        <is>
          <t>Tu portafolio bancario — diagnóstico inicial</t>
        </is>
      </c>
      <c r="B2" s="28" t="n"/>
      <c r="C2" s="28" t="n"/>
      <c r="D2" s="28" t="n"/>
      <c r="E2" s="28" t="n"/>
      <c r="F2" s="28" t="n"/>
      <c r="G2" s="28" t="n"/>
      <c r="H2" s="29" t="n"/>
    </row>
    <row r="3" ht="20.85" customHeight="1" s="26">
      <c r="A3" s="30" t="inlineStr">
        <is>
          <t>Lista cada banco con el que tienes facilidad activa. Diagnóstico: ¿están todos en el mismo arquetipo? ¿% concentración del más grande? ¿alguno tiene tenor &gt;10 años? ¿alguno es BancoEstado o banco contracíclico?</t>
        </is>
      </c>
    </row>
    <row r="4" ht="23.25" customHeight="1" s="26"/>
    <row r="5" ht="27.75" customHeight="1" s="26">
      <c r="A5" s="31" t="inlineStr">
        <is>
          <t>#</t>
        </is>
      </c>
      <c r="B5" s="31" t="inlineStr">
        <is>
          <t>Banco</t>
        </is>
      </c>
      <c r="C5" s="31" t="inlineStr">
        <is>
          <t>Arquetipo</t>
        </is>
      </c>
      <c r="D5" s="31" t="inlineStr">
        <is>
          <t>Tenor (años)</t>
        </is>
      </c>
      <c r="E5" s="31" t="inlineStr">
        <is>
          <t>Línea ($M)</t>
        </is>
      </c>
      <c r="F5" s="31" t="inlineStr">
        <is>
          <t>Drawn ($M)</t>
        </is>
      </c>
      <c r="G5" s="31" t="inlineStr">
        <is>
          <t>Covenant</t>
        </is>
      </c>
      <c r="H5" s="31" t="inlineStr">
        <is>
          <t>Committed o Uncommitted?</t>
        </is>
      </c>
    </row>
    <row r="6" ht="27.75" customHeight="1" s="26">
      <c r="A6" s="33" t="n">
        <v>1</v>
      </c>
      <c r="B6" s="50" t="n"/>
      <c r="C6" s="50" t="n"/>
      <c r="D6" s="50" t="n"/>
      <c r="E6" s="50" t="n"/>
      <c r="F6" s="50" t="n"/>
      <c r="G6" s="50" t="n"/>
      <c r="H6" s="50" t="n"/>
    </row>
    <row r="7" ht="27.75" customHeight="1" s="26">
      <c r="A7" s="33" t="n">
        <v>2</v>
      </c>
      <c r="B7" s="50" t="n"/>
      <c r="C7" s="50" t="n"/>
      <c r="D7" s="50" t="n"/>
      <c r="E7" s="50" t="n"/>
      <c r="F7" s="50" t="n"/>
      <c r="G7" s="50" t="n"/>
      <c r="H7" s="50" t="n"/>
    </row>
    <row r="8" ht="27.75" customHeight="1" s="26">
      <c r="A8" s="33" t="n">
        <v>3</v>
      </c>
      <c r="B8" s="50" t="n"/>
      <c r="C8" s="50" t="n"/>
      <c r="D8" s="50" t="n"/>
      <c r="E8" s="50" t="n"/>
      <c r="F8" s="50" t="n"/>
      <c r="G8" s="50" t="n"/>
      <c r="H8" s="50" t="n"/>
    </row>
    <row r="9" ht="27.75" customHeight="1" s="26">
      <c r="A9" s="33" t="n">
        <v>4</v>
      </c>
      <c r="B9" s="50" t="n"/>
      <c r="C9" s="50" t="n"/>
      <c r="D9" s="50" t="n"/>
      <c r="E9" s="50" t="n"/>
      <c r="F9" s="50" t="n"/>
      <c r="G9" s="50" t="n"/>
      <c r="H9" s="50" t="n"/>
    </row>
    <row r="10" ht="27.75" customHeight="1" s="26">
      <c r="A10" s="33" t="n">
        <v>5</v>
      </c>
      <c r="B10" s="50" t="n"/>
      <c r="C10" s="50" t="n"/>
      <c r="D10" s="50" t="n"/>
      <c r="E10" s="50" t="n"/>
      <c r="F10" s="50" t="n"/>
      <c r="G10" s="50" t="n"/>
      <c r="H10" s="50" t="n"/>
    </row>
    <row r="11" ht="15" customHeight="1" s="26">
      <c r="A11" s="33" t="n">
        <v>6</v>
      </c>
      <c r="B11" s="50" t="n"/>
      <c r="C11" s="50" t="n"/>
      <c r="D11" s="50" t="n"/>
      <c r="E11" s="50" t="n"/>
      <c r="F11" s="50" t="n"/>
      <c r="G11" s="50" t="n"/>
      <c r="H11" s="50" t="n"/>
    </row>
    <row r="12" ht="45.75" customHeight="1" s="26"/>
    <row r="13" ht="135.75" customHeight="1" s="26">
      <c r="A13" s="33" t="inlineStr">
        <is>
          <t>Total línea</t>
        </is>
      </c>
      <c r="E13" s="51">
        <f>SUM(E6:E11)</f>
        <v/>
      </c>
    </row>
    <row r="14" ht="68.25" customHeight="1" s="26">
      <c r="A14" s="33" t="inlineStr">
        <is>
          <t>% concentración del banco más grande</t>
        </is>
      </c>
      <c r="B14" s="41">
        <f>IFERROR(MAX(E6:E11)/E13,"")</f>
        <v/>
      </c>
    </row>
    <row r="15" ht="68.65000000000001" customHeight="1" s="26">
      <c r="A15" s="33" t="inlineStr">
        <is>
          <t>Status concentración</t>
        </is>
      </c>
      <c r="B15" s="39">
        <f>IF(B14="","",IF(B14&gt;0.4,"SOBRE LÍMITE 40% — diversificar",IF(B14&gt;0.35,"Cerca límite","Dentro de política")))</f>
        <v/>
      </c>
    </row>
  </sheetData>
  <mergeCells count="2">
    <mergeCell ref="A3:H3"/>
    <mergeCell ref="A2:H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2026-05-14T13:47:09Z</dcterms:created>
  <dcterms:modified xmlns:dcterms="http://purl.org/dc/terms/" xmlns:xsi="http://www.w3.org/2001/XMLSchema-instance" xsi:type="dcterms:W3CDTF">2026-05-15T03:41:41Z</dcterms:modified>
  <cp:revision>0</cp:revision>
</cp:coreProperties>
</file>