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worksheets/sheet3.xml" ContentType="application/vnd.openxmlformats-officedocument.spreadsheetml.worksheet+xml"/>
  <Override PartName="/xl/drawings/drawing3.xml" ContentType="application/vnd.openxmlformats-officedocument.drawing+xml"/>
  <Override PartName="/xl/worksheets/sheet4.xml" ContentType="application/vnd.openxmlformats-officedocument.spreadsheetml.worksheet+xml"/>
  <Override PartName="/xl/drawings/drawing4.xml" ContentType="application/vnd.openxmlformats-officedocument.drawing+xml"/>
  <Override PartName="/xl/worksheets/sheet5.xml" ContentType="application/vnd.openxmlformats-officedocument.spreadsheetml.worksheet+xml"/>
  <Override PartName="/xl/drawings/drawing5.xml" ContentType="application/vnd.openxmlformats-officedocument.drawing+xml"/>
  <Override PartName="/xl/comments/comment1.xml" ContentType="application/vnd.openxmlformats-officedocument.spreadsheetml.comments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ABC modelo" sheetId="1" state="visible" r:id="rId1"/>
    <sheet xmlns:r="http://schemas.openxmlformats.org/officeDocument/2006/relationships" name="Cross-subsidy" sheetId="2" state="visible" r:id="rId2"/>
    <sheet xmlns:r="http://schemas.openxmlformats.org/officeDocument/2006/relationships" name="Cuándo aplicar" sheetId="3" state="visible" r:id="rId3"/>
    <sheet xmlns:r="http://schemas.openxmlformats.org/officeDocument/2006/relationships" name="Time-driven ABC" sheetId="4" state="visible" r:id="rId4"/>
    <sheet xmlns:r="http://schemas.openxmlformats.org/officeDocument/2006/relationships" name="Tu ABC" sheetId="5" state="visible" r:id="rId5"/>
  </sheets>
  <definedNames/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5">
    <numFmt numFmtId="164" formatCode="\$#,##0"/>
    <numFmt numFmtId="165" formatCode="0.0%"/>
    <numFmt numFmtId="166" formatCode="\$#,##0.00"/>
    <numFmt numFmtId="167" formatCode="0.0&quot;pp&quot;;[RED]\-0.0&quot;pp&quot;"/>
    <numFmt numFmtId="168" formatCode="\$#,##0.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Calibri"/>
      <charset val="1"/>
      <family val="0"/>
      <b val="1"/>
      <color rgb="FFFFFFFF"/>
      <sz val="12"/>
      <u val="single"/>
    </font>
    <font>
      <name val="Calibri"/>
      <charset val="1"/>
      <family val="0"/>
      <i val="1"/>
      <color rgb="FF7A8499"/>
      <sz val="10"/>
    </font>
    <font>
      <name val="Calibri"/>
      <charset val="1"/>
      <family val="0"/>
      <b val="1"/>
      <color rgb="FF0A2540"/>
      <sz val="11"/>
    </font>
    <font>
      <name val="Calibri"/>
      <charset val="1"/>
      <family val="0"/>
      <color rgb="FF0A2540"/>
      <sz val="11"/>
    </font>
    <font>
      <name val="Calibri"/>
      <charset val="1"/>
      <family val="0"/>
      <b val="1"/>
      <color rgb="FF0A2540"/>
      <sz val="12"/>
    </font>
    <font>
      <name val="Calibri"/>
      <charset val="1"/>
      <family val="0"/>
      <b val="1"/>
      <color rgb="FFFFFFFF"/>
      <sz val="12"/>
    </font>
    <font>
      <name val="Arial"/>
      <family val="2"/>
      <sz val="10"/>
    </font>
  </fonts>
  <fills count="7">
    <fill>
      <patternFill/>
    </fill>
    <fill>
      <patternFill patternType="gray125"/>
    </fill>
    <fill>
      <patternFill patternType="solid">
        <fgColor rgb="FF0A2540"/>
        <bgColor rgb="FF003300"/>
      </patternFill>
    </fill>
    <fill>
      <patternFill patternType="solid">
        <fgColor rgb="FFDCC4A4"/>
        <bgColor rgb="FFC9CFD8"/>
      </patternFill>
    </fill>
    <fill>
      <patternFill patternType="solid">
        <fgColor rgb="FFFAF6F0"/>
        <bgColor rgb="FFF2F2F2"/>
      </patternFill>
    </fill>
    <fill>
      <patternFill patternType="solid">
        <fgColor rgb="FFFFF4D6"/>
        <bgColor rgb="FFFAF6F0"/>
      </patternFill>
    </fill>
    <fill>
      <patternFill patternType="solid">
        <fgColor rgb="FFF2F2F2"/>
        <bgColor rgb="FFFAF6F0"/>
      </patternFill>
    </fill>
  </fills>
  <borders count="6">
    <border>
      <left/>
      <right/>
      <top/>
      <bottom/>
      <diagonal/>
    </border>
    <border>
      <left style="thin">
        <color rgb="FFC9CFD8"/>
      </left>
      <right style="thin">
        <color rgb="FFC9CFD8"/>
      </right>
      <top style="thin">
        <color rgb="FFC9CFD8"/>
      </top>
      <bottom style="thin">
        <color rgb="FFC9CFD8"/>
      </bottom>
      <diagonal/>
    </border>
    <border>
      <left/>
      <right/>
      <top style="thin">
        <color rgb="FFC9CFD8"/>
      </top>
      <bottom/>
      <diagonal/>
    </border>
    <border>
      <left/>
      <right style="thin">
        <color rgb="FFC9CFD8"/>
      </right>
      <top style="thin">
        <color rgb="FFC9CFD8"/>
      </top>
      <bottom/>
      <diagonal/>
    </border>
    <border>
      <left/>
      <right/>
      <top style="thin">
        <color rgb="FFC9CFD8"/>
      </top>
      <bottom style="thin">
        <color rgb="FFC9CFD8"/>
      </bottom>
      <diagonal/>
    </border>
    <border>
      <left/>
      <right style="thin">
        <color rgb="FFC9CFD8"/>
      </right>
      <top style="thin">
        <color rgb="FFC9CFD8"/>
      </top>
      <bottom style="thin">
        <color rgb="FFC9CFD8"/>
      </bottom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6">
    <xf numFmtId="0" fontId="0" fillId="0" borderId="0" applyAlignment="1" pivotButton="0" quotePrefix="0" xfId="0">
      <alignment horizontal="general" vertical="bottom"/>
    </xf>
    <xf numFmtId="0" fontId="0" fillId="0" borderId="0" applyAlignment="1" pivotButton="0" quotePrefix="0" xfId="0">
      <alignment horizontal="general" vertical="bottom"/>
    </xf>
    <xf numFmtId="0" fontId="4" fillId="2" borderId="1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6" fillId="3" borderId="1" applyAlignment="1" pivotButton="0" quotePrefix="0" xfId="0">
      <alignment horizontal="left" vertical="center" wrapText="1"/>
    </xf>
    <xf numFmtId="0" fontId="7" fillId="4" borderId="1" applyAlignment="1" pivotButton="0" quotePrefix="0" xfId="0">
      <alignment horizontal="left" vertical="center" wrapText="1"/>
    </xf>
    <xf numFmtId="164" fontId="7" fillId="5" borderId="1" applyAlignment="1" pivotButton="0" quotePrefix="0" xfId="0">
      <alignment horizontal="right" vertical="center" wrapText="1"/>
    </xf>
    <xf numFmtId="0" fontId="6" fillId="4" borderId="1" applyAlignment="1" pivotButton="0" quotePrefix="0" xfId="0">
      <alignment horizontal="left" vertical="center" wrapText="1"/>
    </xf>
    <xf numFmtId="3" fontId="7" fillId="5" borderId="1" applyAlignment="1" pivotButton="0" quotePrefix="0" xfId="0">
      <alignment horizontal="right" vertical="center" wrapText="1"/>
    </xf>
    <xf numFmtId="0" fontId="7" fillId="5" borderId="1" applyAlignment="1" pivotButton="0" quotePrefix="0" xfId="0">
      <alignment horizontal="right" vertical="center" wrapText="1"/>
    </xf>
    <xf numFmtId="164" fontId="7" fillId="6" borderId="1" applyAlignment="1" pivotButton="0" quotePrefix="0" xfId="0">
      <alignment horizontal="right" vertical="center" wrapText="1"/>
    </xf>
    <xf numFmtId="164" fontId="6" fillId="6" borderId="1" applyAlignment="1" pivotButton="0" quotePrefix="0" xfId="0">
      <alignment horizontal="right" vertical="center" wrapText="1"/>
    </xf>
    <xf numFmtId="165" fontId="8" fillId="6" borderId="1" applyAlignment="1" pivotButton="0" quotePrefix="0" xfId="0">
      <alignment horizontal="right" vertical="center" wrapText="1"/>
    </xf>
    <xf numFmtId="3" fontId="7" fillId="6" borderId="1" applyAlignment="1" pivotButton="0" quotePrefix="0" xfId="0">
      <alignment horizontal="right" vertical="center" wrapText="1"/>
    </xf>
    <xf numFmtId="166" fontId="6" fillId="6" borderId="1" applyAlignment="1" pivotButton="0" quotePrefix="0" xfId="0">
      <alignment horizontal="right" vertical="center" wrapText="1"/>
    </xf>
    <xf numFmtId="166" fontId="7" fillId="6" borderId="1" applyAlignment="1" pivotButton="0" quotePrefix="0" xfId="0">
      <alignment horizontal="right" vertical="center" wrapText="1"/>
    </xf>
    <xf numFmtId="167" fontId="8" fillId="6" borderId="1" applyAlignment="1" pivotButton="0" quotePrefix="0" xfId="0">
      <alignment horizontal="right" vertical="center" wrapText="1"/>
    </xf>
    <xf numFmtId="0" fontId="9" fillId="2" borderId="1" applyAlignment="1" pivotButton="0" quotePrefix="0" xfId="0">
      <alignment horizontal="left" vertical="center" wrapText="1"/>
    </xf>
    <xf numFmtId="0" fontId="7" fillId="6" borderId="1" applyAlignment="1" pivotButton="0" quotePrefix="0" xfId="0">
      <alignment horizontal="right" vertical="center" wrapText="1"/>
    </xf>
    <xf numFmtId="168" fontId="7" fillId="6" borderId="1" applyAlignment="1" pivotButton="0" quotePrefix="0" xfId="0">
      <alignment horizontal="right" vertical="center" wrapText="1"/>
    </xf>
    <xf numFmtId="166" fontId="8" fillId="6" borderId="1" applyAlignment="1" pivotButton="0" quotePrefix="0" xfId="0">
      <alignment horizontal="right" vertical="center" wrapText="1"/>
    </xf>
    <xf numFmtId="165" fontId="7" fillId="6" borderId="1" applyAlignment="1" pivotButton="0" quotePrefix="0" xfId="0">
      <alignment horizontal="right" vertical="center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2" borderId="1" applyAlignment="1" pivotButton="0" quotePrefix="0" xfId="0">
      <alignment horizontal="left" vertical="center" wrapText="1"/>
    </xf>
    <xf numFmtId="0" fontId="0" fillId="0" borderId="4" pivotButton="0" quotePrefix="0" xfId="0"/>
    <xf numFmtId="0" fontId="0" fillId="0" borderId="5" pivotButton="0" quotePrefix="0" xfId="0"/>
    <xf numFmtId="0" fontId="5" fillId="0" borderId="0" applyAlignment="1" pivotButton="0" quotePrefix="0" xfId="0">
      <alignment horizontal="left" vertical="center" wrapText="1"/>
    </xf>
    <xf numFmtId="0" fontId="6" fillId="3" borderId="1" applyAlignment="1" pivotButton="0" quotePrefix="0" xfId="0">
      <alignment horizontal="left" vertical="center" wrapText="1"/>
    </xf>
    <xf numFmtId="0" fontId="7" fillId="4" borderId="1" applyAlignment="1" pivotButton="0" quotePrefix="0" xfId="0">
      <alignment horizontal="left" vertical="center" wrapText="1"/>
    </xf>
    <xf numFmtId="164" fontId="7" fillId="5" borderId="1" applyAlignment="1" pivotButton="0" quotePrefix="0" xfId="0">
      <alignment horizontal="right" vertical="center" wrapText="1"/>
    </xf>
    <xf numFmtId="0" fontId="6" fillId="4" borderId="1" applyAlignment="1" pivotButton="0" quotePrefix="0" xfId="0">
      <alignment horizontal="left" vertical="center" wrapText="1"/>
    </xf>
    <xf numFmtId="3" fontId="7" fillId="5" borderId="1" applyAlignment="1" pivotButton="0" quotePrefix="0" xfId="0">
      <alignment horizontal="right" vertical="center" wrapText="1"/>
    </xf>
    <xf numFmtId="0" fontId="7" fillId="5" borderId="1" applyAlignment="1" pivotButton="0" quotePrefix="0" xfId="0">
      <alignment horizontal="right" vertical="center" wrapText="1"/>
    </xf>
    <xf numFmtId="164" fontId="7" fillId="6" borderId="1" applyAlignment="1" pivotButton="0" quotePrefix="0" xfId="0">
      <alignment horizontal="right" vertical="center" wrapText="1"/>
    </xf>
    <xf numFmtId="164" fontId="6" fillId="6" borderId="1" applyAlignment="1" pivotButton="0" quotePrefix="0" xfId="0">
      <alignment horizontal="right" vertical="center" wrapText="1"/>
    </xf>
    <xf numFmtId="165" fontId="8" fillId="6" borderId="1" applyAlignment="1" pivotButton="0" quotePrefix="0" xfId="0">
      <alignment horizontal="right" vertical="center" wrapText="1"/>
    </xf>
    <xf numFmtId="3" fontId="7" fillId="6" borderId="1" applyAlignment="1" pivotButton="0" quotePrefix="0" xfId="0">
      <alignment horizontal="right" vertical="center" wrapText="1"/>
    </xf>
    <xf numFmtId="166" fontId="6" fillId="6" borderId="1" applyAlignment="1" pivotButton="0" quotePrefix="0" xfId="0">
      <alignment horizontal="right" vertical="center" wrapText="1"/>
    </xf>
    <xf numFmtId="166" fontId="7" fillId="6" borderId="1" applyAlignment="1" pivotButton="0" quotePrefix="0" xfId="0">
      <alignment horizontal="right" vertical="center" wrapText="1"/>
    </xf>
    <xf numFmtId="167" fontId="8" fillId="6" borderId="1" applyAlignment="1" pivotButton="0" quotePrefix="0" xfId="0">
      <alignment horizontal="right" vertical="center" wrapText="1"/>
    </xf>
    <xf numFmtId="0" fontId="9" fillId="2" borderId="1" applyAlignment="1" pivotButton="0" quotePrefix="0" xfId="0">
      <alignment horizontal="left" vertical="center" wrapText="1"/>
    </xf>
    <xf numFmtId="0" fontId="7" fillId="6" borderId="1" applyAlignment="1" pivotButton="0" quotePrefix="0" xfId="0">
      <alignment horizontal="right" vertical="center" wrapText="1"/>
    </xf>
    <xf numFmtId="168" fontId="7" fillId="6" borderId="1" applyAlignment="1" pivotButton="0" quotePrefix="0" xfId="0">
      <alignment horizontal="right" vertical="center" wrapText="1"/>
    </xf>
    <xf numFmtId="166" fontId="8" fillId="6" borderId="1" applyAlignment="1" pivotButton="0" quotePrefix="0" xfId="0">
      <alignment horizontal="right" vertical="center" wrapText="1"/>
    </xf>
    <xf numFmtId="165" fontId="7" fillId="6" borderId="1" applyAlignment="1" pivotButton="0" quotePrefix="0" xfId="0">
      <alignment horizontal="right" vertical="center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dxfs count="3">
    <dxf>
      <fill>
        <patternFill>
          <bgColor rgb="FFE8F4E8"/>
        </patternFill>
      </fill>
    </dxf>
    <dxf>
      <fill>
        <patternFill>
          <bgColor rgb="FFFBE3E3"/>
        </patternFill>
      </fill>
    </dxf>
    <dxf>
      <fill>
        <patternFill>
          <bgColor rgb="FFFFF4D6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CC4A4"/>
      <rgbColor rgb="FF7A8499"/>
      <rgbColor rgb="FF9999FF"/>
      <rgbColor rgb="FF993366"/>
      <rgbColor rgb="FFFFF4D6"/>
      <rgbColor rgb="FFE8F4E8"/>
      <rgbColor rgb="FF660066"/>
      <rgbColor rgb="FFFF8080"/>
      <rgbColor rgb="FF0066CC"/>
      <rgbColor rgb="FFC9CFD8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2F2F2"/>
      <rgbColor rgb="FFFAF6F0"/>
      <rgbColor rgb="FFFFFF99"/>
      <rgbColor rgb="FF99CCFF"/>
      <rgbColor rgb="FFFF99CC"/>
      <rgbColor rgb="FFCC99FF"/>
      <rgbColor rgb="FFFBE3E3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A2540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styles" Target="styles.xml" Id="rId6"/><Relationship Type="http://schemas.openxmlformats.org/officeDocument/2006/relationships/theme" Target="theme/theme1.xml" Id="rId7"/></Relationships>
</file>

<file path=xl/comments/comment1.xml><?xml version="1.0" encoding="utf-8"?>
<comments xmlns="http://schemas.openxmlformats.org/spreadsheetml/2006/main">
  <authors>
    <author>deabaco</author>
  </authors>
  <commentList>
    <comment ref="D16" authorId="0" shapeId="0">
      <text>
        <t>Tradicional = total overhead pool / total unidades. Fórmula simplificada para comparar.</t>
      </text>
    </comment>
    <comment ref="D17" authorId="0" shapeId="0">
      <text>
        <t>Tradicional = total overhead pool / total unidades. Fórmula simplificada para comparar.</t>
      </text>
    </comment>
  </commentList>
</comment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_rels/drawing2.xml.rels><Relationships xmlns="http://schemas.openxmlformats.org/package/2006/relationships"><Relationship Type="http://schemas.openxmlformats.org/officeDocument/2006/relationships/image" Target="/xl/media/image2.png" Id="rId1"/></Relationships>
</file>

<file path=xl/drawings/_rels/drawing3.xml.rels><Relationships xmlns="http://schemas.openxmlformats.org/package/2006/relationships"><Relationship Type="http://schemas.openxmlformats.org/officeDocument/2006/relationships/image" Target="/xl/media/image3.png" Id="rId1"/></Relationships>
</file>

<file path=xl/drawings/_rels/drawing4.xml.rels><Relationships xmlns="http://schemas.openxmlformats.org/package/2006/relationships"><Relationship Type="http://schemas.openxmlformats.org/officeDocument/2006/relationships/image" Target="/xl/media/image4.png" Id="rId1"/></Relationships>
</file>

<file path=xl/drawings/_rels/drawing5.xml.rels><Relationships xmlns="http://schemas.openxmlformats.org/package/2006/relationships"><Relationship Type="http://schemas.openxmlformats.org/officeDocument/2006/relationships/image" Target="/xl/media/image5.png" Id="rId1"/></Relationships>
</file>

<file path=xl/drawings/drawing1.xml><?xml version="1.0" encoding="utf-8"?>
<wsDr xmlns="http://schemas.openxmlformats.org/drawingml/2006/spreadsheetDrawing">
  <oneCellAnchor>
    <from>
      <col>0</col>
      <colOff>57150</colOff>
      <row>0</row>
      <rowOff>57150</rowOff>
    </from>
    <ext cx="762000" cy="1619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drawings/drawing2.xml><?xml version="1.0" encoding="utf-8"?>
<wsDr xmlns="http://schemas.openxmlformats.org/drawingml/2006/spreadsheetDrawing">
  <oneCellAnchor>
    <from>
      <col>0</col>
      <colOff>57150</colOff>
      <row>0</row>
      <rowOff>57150</rowOff>
    </from>
    <ext cx="762000" cy="1619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drawings/drawing3.xml><?xml version="1.0" encoding="utf-8"?>
<wsDr xmlns="http://schemas.openxmlformats.org/drawingml/2006/spreadsheetDrawing">
  <oneCellAnchor>
    <from>
      <col>0</col>
      <colOff>57150</colOff>
      <row>0</row>
      <rowOff>57150</rowOff>
    </from>
    <ext cx="762000" cy="1619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drawings/drawing4.xml><?xml version="1.0" encoding="utf-8"?>
<wsDr xmlns="http://schemas.openxmlformats.org/drawingml/2006/spreadsheetDrawing">
  <oneCellAnchor>
    <from>
      <col>0</col>
      <colOff>57150</colOff>
      <row>0</row>
      <rowOff>57150</rowOff>
    </from>
    <ext cx="762000" cy="1619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drawings/drawing5.xml><?xml version="1.0" encoding="utf-8"?>
<wsDr xmlns="http://schemas.openxmlformats.org/drawingml/2006/spreadsheetDrawing">
  <oneCellAnchor>
    <from>
      <col>0</col>
      <colOff>57150</colOff>
      <row>0</row>
      <rowOff>57150</rowOff>
    </from>
    <ext cx="762000" cy="1619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Relationships xmlns="http://schemas.openxmlformats.org/package/2006/relationships"><Relationship Type="http://schemas.openxmlformats.org/officeDocument/2006/relationships/hyperlink" Target="https://deabaco.com/es/pillars/fpa/modules/2.10" TargetMode="External" Id="rId1"/><Relationship Type="http://schemas.openxmlformats.org/officeDocument/2006/relationships/drawing" Target="/xl/drawings/drawing1.xml" Id="rId2"/></Relationships>
</file>

<file path=xl/worksheets/_rels/sheet2.xml.rels><Relationships xmlns="http://schemas.openxmlformats.org/package/2006/relationships"><Relationship Type="http://schemas.openxmlformats.org/officeDocument/2006/relationships/drawing" Target="/xl/drawings/drawing2.xml" Id="rId1"/></Relationships>
</file>

<file path=xl/worksheets/_rels/sheet3.xml.rels><Relationships xmlns="http://schemas.openxmlformats.org/package/2006/relationships"><Relationship Type="http://schemas.openxmlformats.org/officeDocument/2006/relationships/drawing" Target="/xl/drawings/drawing3.xml" Id="rId1"/></Relationships>
</file>

<file path=xl/worksheets/_rels/sheet4.xml.rels><Relationships xmlns="http://schemas.openxmlformats.org/package/2006/relationships"><Relationship Type="http://schemas.openxmlformats.org/officeDocument/2006/relationships/drawing" Target="/xl/drawings/drawing4.xml" Id="rId1"/></Relationships>
</file>

<file path=xl/worksheets/_rels/sheet5.xml.rels><Relationships xmlns="http://schemas.openxmlformats.org/package/2006/relationships"><Relationship Type="http://schemas.openxmlformats.org/officeDocument/2006/relationships/drawing" Target="/xl/drawings/drawing5.xml" Id="rId1"/><Relationship Type="http://schemas.openxmlformats.org/officeDocument/2006/relationships/comments" Target="/xl/comments/comment1.xml" Id="comments"/><Relationship Type="http://schemas.openxmlformats.org/officeDocument/2006/relationships/vmlDrawing" Target="/xl/drawings/commentsDrawing1.vml" Id="anysvml"/></Relationships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G33"/>
  <sheetViews>
    <sheetView showFormulas="0" showGridLines="1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20" customWidth="1" style="22" min="1" max="1"/>
    <col width="15" customWidth="1" style="22" min="2" max="4"/>
    <col width="17" customWidth="1" style="22" min="5" max="6"/>
    <col width="12" customWidth="1" style="22" min="7" max="7"/>
  </cols>
  <sheetData>
    <row r="1" ht="22" customHeight="1" s="23"/>
    <row r="2" ht="55.5" customHeight="1" s="23">
      <c r="A2" s="24" t="inlineStr">
        <is>
          <t>deabaco · Andina · ABC · Premium vs Standard · Módulo 2.10</t>
        </is>
      </c>
      <c r="B2" s="25" t="n"/>
      <c r="C2" s="25" t="n"/>
      <c r="D2" s="25" t="n"/>
      <c r="E2" s="25" t="n"/>
      <c r="F2" s="26" t="n"/>
    </row>
    <row r="3" ht="30.55" customHeight="1" s="23">
      <c r="A3" s="27" t="inlineStr">
        <is>
          <t>Mismo overhead total. Tradicional aloca por volumen (sesga a productos premium hacia 'rentable'). ABC aloca por consumo real de actividad. El gap entre ambos métodos = magnitud del cross-subsidy escondido. Si premium tiene 24pp menos margen bajo ABC, ese gap es lo que standard te subsidiaba sin saber.</t>
        </is>
      </c>
    </row>
    <row r="4" ht="21.75" customHeight="1" s="23"/>
    <row r="5" ht="15" customHeight="1" s="23">
      <c r="A5" s="28" t="inlineStr">
        <is>
          <t>Tasas de actividad (rate × resource consumption = costo alocado)</t>
        </is>
      </c>
      <c r="B5" s="25" t="n"/>
      <c r="C5" s="25" t="n"/>
      <c r="D5" s="25" t="n"/>
      <c r="E5" s="25" t="n"/>
      <c r="F5" s="26" t="n"/>
    </row>
    <row r="6" ht="24" customHeight="1" s="23">
      <c r="A6" s="28" t="inlineStr">
        <is>
          <t>Actividad</t>
        </is>
      </c>
      <c r="B6" s="28" t="inlineStr">
        <is>
          <t>Cost driver</t>
        </is>
      </c>
      <c r="C6" s="28" t="inlineStr">
        <is>
          <t>Rate</t>
        </is>
      </c>
    </row>
    <row r="7" ht="15" customHeight="1" s="23">
      <c r="A7" s="29" t="inlineStr">
        <is>
          <t>Setup</t>
        </is>
      </c>
      <c r="B7" s="29" t="inlineStr">
        <is>
          <t>Horas de máquina</t>
        </is>
      </c>
      <c r="C7" s="30" t="n">
        <v>80</v>
      </c>
      <c r="D7" s="29" t="inlineStr">
        <is>
          <t>/hora</t>
        </is>
      </c>
    </row>
    <row r="8" ht="15" customHeight="1" s="23">
      <c r="A8" s="29" t="inlineStr">
        <is>
          <t>Customer service</t>
        </is>
      </c>
      <c r="B8" s="29" t="inlineStr">
        <is>
          <t>Horas dedicadas</t>
        </is>
      </c>
      <c r="C8" s="30" t="n">
        <v>60</v>
      </c>
      <c r="D8" s="29" t="inlineStr">
        <is>
          <t>/hora</t>
        </is>
      </c>
    </row>
    <row r="9" ht="15" customHeight="1" s="23">
      <c r="A9" s="29" t="inlineStr">
        <is>
          <t>Quality control</t>
        </is>
      </c>
      <c r="B9" s="29" t="inlineStr">
        <is>
          <t>Inspecciones</t>
        </is>
      </c>
      <c r="C9" s="30" t="n">
        <v>25</v>
      </c>
      <c r="D9" s="29" t="inlineStr">
        <is>
          <t>/inspección</t>
        </is>
      </c>
    </row>
    <row r="10" ht="21.75" customHeight="1" s="23"/>
    <row r="11" ht="27.75" customHeight="1" s="23">
      <c r="A11" s="28" t="inlineStr">
        <is>
          <t>Inputs por producto</t>
        </is>
      </c>
      <c r="B11" s="25" t="n"/>
      <c r="C11" s="25" t="n"/>
      <c r="D11" s="25" t="n"/>
      <c r="E11" s="25" t="n"/>
      <c r="F11" s="26" t="n"/>
    </row>
    <row r="12" ht="15" customHeight="1" s="23">
      <c r="A12" s="28" t="inlineStr">
        <is>
          <t>Producto</t>
        </is>
      </c>
      <c r="B12" s="28" t="inlineStr">
        <is>
          <t>Revenue/unit ($)</t>
        </is>
      </c>
      <c r="C12" s="28" t="inlineStr">
        <is>
          <t>Direct cost/unit ($)</t>
        </is>
      </c>
      <c r="D12" s="28" t="inlineStr">
        <is>
          <t>Volumen anual (unidades)</t>
        </is>
      </c>
      <c r="E12" s="28" t="inlineStr">
        <is>
          <t>Setup hr/unit</t>
        </is>
      </c>
      <c r="F12" s="28" t="inlineStr">
        <is>
          <t>CS hr/unit</t>
        </is>
      </c>
      <c r="G12" s="28" t="inlineStr">
        <is>
          <t>QC checks/unit</t>
        </is>
      </c>
    </row>
    <row r="13" ht="15" customHeight="1" s="23">
      <c r="A13" s="31" t="inlineStr">
        <is>
          <t>Premium</t>
        </is>
      </c>
      <c r="B13" s="30" t="n">
        <v>800</v>
      </c>
      <c r="C13" s="30" t="n">
        <v>400</v>
      </c>
      <c r="D13" s="32" t="n">
        <v>1000</v>
      </c>
      <c r="E13" s="33" t="n">
        <v>2.5</v>
      </c>
      <c r="F13" s="33" t="n">
        <v>1.5</v>
      </c>
      <c r="G13" s="33" t="n">
        <v>3</v>
      </c>
    </row>
    <row r="14" ht="15" customHeight="1" s="23">
      <c r="A14" s="31" t="inlineStr">
        <is>
          <t>Standard</t>
        </is>
      </c>
      <c r="B14" s="30" t="n">
        <v>500</v>
      </c>
      <c r="C14" s="30" t="n">
        <v>280</v>
      </c>
      <c r="D14" s="32" t="n">
        <v>8000</v>
      </c>
      <c r="E14" s="33" t="n">
        <v>0.3</v>
      </c>
      <c r="F14" s="33" t="n">
        <v>0.2</v>
      </c>
      <c r="G14" s="33" t="n">
        <v>0.5</v>
      </c>
    </row>
    <row r="16" ht="21.75" customHeight="1" s="23"/>
    <row r="17" ht="27.75" customHeight="1" s="23">
      <c r="A17" s="28" t="inlineStr">
        <is>
          <t>ABC — overhead alocado por consumo real de actividad</t>
        </is>
      </c>
      <c r="B17" s="25" t="n"/>
      <c r="C17" s="25" t="n"/>
      <c r="D17" s="25" t="n"/>
      <c r="E17" s="25" t="n"/>
      <c r="F17" s="25" t="n"/>
      <c r="G17" s="26" t="n"/>
    </row>
    <row r="18" ht="15" customHeight="1" s="23">
      <c r="A18" s="28" t="inlineStr">
        <is>
          <t>Producto</t>
        </is>
      </c>
      <c r="B18" s="28" t="inlineStr">
        <is>
          <t>Setup $/unit</t>
        </is>
      </c>
      <c r="C18" s="28" t="inlineStr">
        <is>
          <t>CS $/unit</t>
        </is>
      </c>
      <c r="D18" s="28" t="inlineStr">
        <is>
          <t>QC $/unit</t>
        </is>
      </c>
      <c r="E18" s="28" t="inlineStr">
        <is>
          <t>Overhead ABC $/unit</t>
        </is>
      </c>
      <c r="F18" s="28" t="inlineStr">
        <is>
          <t>Total cost ABC</t>
        </is>
      </c>
      <c r="G18" s="28" t="inlineStr">
        <is>
          <t>Margen ABC %</t>
        </is>
      </c>
    </row>
    <row r="19" ht="15" customHeight="1" s="23">
      <c r="A19" s="31" t="inlineStr">
        <is>
          <t>Premium</t>
        </is>
      </c>
      <c r="B19" s="34">
        <f>E14*C8</f>
        <v/>
      </c>
      <c r="C19" s="34">
        <f>F14*C9</f>
        <v/>
      </c>
      <c r="D19" s="34">
        <f>G14*C10</f>
        <v/>
      </c>
      <c r="E19" s="35">
        <f>B19+C19+D19</f>
        <v/>
      </c>
      <c r="F19" s="34">
        <f>C13+E19</f>
        <v/>
      </c>
      <c r="G19" s="36">
        <f>(B13-F19)/B13</f>
        <v/>
      </c>
    </row>
    <row r="20" ht="15" customHeight="1" s="23">
      <c r="A20" s="31" t="inlineStr">
        <is>
          <t>Standard</t>
        </is>
      </c>
      <c r="B20" s="34">
        <f>E15*C8</f>
        <v/>
      </c>
      <c r="C20" s="34">
        <f>F15*C9</f>
        <v/>
      </c>
      <c r="D20" s="34">
        <f>G15*C10</f>
        <v/>
      </c>
      <c r="E20" s="35">
        <f>B20+C20+D20</f>
        <v/>
      </c>
      <c r="F20" s="34">
        <f>C14+E20</f>
        <v/>
      </c>
      <c r="G20" s="36">
        <f>(B14-F20)/B14</f>
        <v/>
      </c>
    </row>
    <row r="22" ht="21.75" customHeight="1" s="23"/>
    <row r="23" ht="23.25" customHeight="1" s="23">
      <c r="A23" s="28" t="inlineStr">
        <is>
          <t>Tradicional — overhead alocado por volumen (mismo pool total, distinta alocación)</t>
        </is>
      </c>
      <c r="B23" s="25" t="n"/>
      <c r="C23" s="25" t="n"/>
      <c r="D23" s="25" t="n"/>
      <c r="E23" s="25" t="n"/>
      <c r="F23" s="25" t="n"/>
      <c r="G23" s="26" t="n"/>
    </row>
    <row r="24" ht="15" customHeight="1" s="23">
      <c r="A24" s="29" t="inlineStr">
        <is>
          <t>Total pool overhead (ambos productos)</t>
        </is>
      </c>
      <c r="B24" s="35">
        <f>E19*D13+E20*D14</f>
        <v/>
      </c>
    </row>
    <row r="25" ht="34.5" customHeight="1" s="23">
      <c r="A25" s="29" t="inlineStr">
        <is>
          <t>Total unidades</t>
        </is>
      </c>
      <c r="B25" s="37">
        <f>D13+D14</f>
        <v/>
      </c>
    </row>
    <row r="26" ht="35.05" customHeight="1" s="23">
      <c r="A26" s="29" t="inlineStr">
        <is>
          <t>Overhead tradicional $/unit (idéntico para ambos)</t>
        </is>
      </c>
      <c r="B26" s="38">
        <f>B24/B25</f>
        <v/>
      </c>
    </row>
    <row r="27" ht="21.75" customHeight="1" s="23"/>
    <row r="28" ht="27.75" customHeight="1" s="23">
      <c r="A28" s="28" t="inlineStr">
        <is>
          <t>Comparación margen Tradicional vs ABC</t>
        </is>
      </c>
      <c r="B28" s="25" t="n"/>
      <c r="C28" s="25" t="n"/>
      <c r="D28" s="25" t="n"/>
      <c r="E28" s="25" t="n"/>
      <c r="F28" s="25" t="n"/>
      <c r="G28" s="26" t="n"/>
    </row>
    <row r="29" ht="15" customHeight="1" s="23">
      <c r="A29" s="28" t="inlineStr">
        <is>
          <t>Producto</t>
        </is>
      </c>
      <c r="B29" s="28" t="inlineStr">
        <is>
          <t>Revenue/unit</t>
        </is>
      </c>
      <c r="C29" s="28" t="inlineStr">
        <is>
          <t>Direct cost</t>
        </is>
      </c>
      <c r="D29" s="28" t="inlineStr">
        <is>
          <t>OH tradicional</t>
        </is>
      </c>
      <c r="E29" s="28" t="inlineStr">
        <is>
          <t>Margen Tradicional</t>
        </is>
      </c>
      <c r="F29" s="28" t="inlineStr">
        <is>
          <t>Margen ABC</t>
        </is>
      </c>
      <c r="G29" s="28" t="inlineStr">
        <is>
          <t>Gap (pp)</t>
        </is>
      </c>
    </row>
    <row r="30" ht="15" customHeight="1" s="23">
      <c r="A30" s="29" t="inlineStr">
        <is>
          <t>Premium</t>
        </is>
      </c>
      <c r="B30" s="34">
        <f>B13</f>
        <v/>
      </c>
      <c r="C30" s="34">
        <f>C13</f>
        <v/>
      </c>
      <c r="D30" s="39">
        <f>$B$26</f>
        <v/>
      </c>
      <c r="E30" s="36">
        <f>(B30-C30-D30)/B30</f>
        <v/>
      </c>
      <c r="F30" s="36">
        <f>G19</f>
        <v/>
      </c>
      <c r="G30" s="40">
        <f>F30-E30</f>
        <v/>
      </c>
    </row>
    <row r="31" ht="15" customHeight="1" s="23">
      <c r="A31" s="29" t="inlineStr">
        <is>
          <t>Standard</t>
        </is>
      </c>
      <c r="B31" s="34">
        <f>B14</f>
        <v/>
      </c>
      <c r="C31" s="34">
        <f>C14</f>
        <v/>
      </c>
      <c r="D31" s="39">
        <f>$B$26</f>
        <v/>
      </c>
      <c r="E31" s="36">
        <f>(B31-C31-D31)/B31</f>
        <v/>
      </c>
      <c r="F31" s="36">
        <f>G20</f>
        <v/>
      </c>
      <c r="G31" s="40">
        <f>F31-E31</f>
        <v/>
      </c>
    </row>
    <row r="32" ht="48" customHeight="1" s="23"/>
    <row r="33" ht="30.55" customHeight="1" s="23">
      <c r="A33" s="27" t="inlineStr">
        <is>
          <t>Lectura crítica: Premium muestra ~40% margen bajo tradicional pero solo ~4% bajo ABC. Standard muestra ~27% tradicional vs ~34% ABC. La estrategia 'priorizar Premium' basada en costeo tradicional destruye valor — cada unidad Premium incremental reemplaza una unidad Standard que era ~30pp más rentable.</t>
        </is>
      </c>
    </row>
  </sheetData>
  <mergeCells count="8">
    <mergeCell ref="A2:F2"/>
    <mergeCell ref="A11:F11"/>
    <mergeCell ref="A17:G17"/>
    <mergeCell ref="A5:F5"/>
    <mergeCell ref="A3:F3"/>
    <mergeCell ref="A33:G33"/>
    <mergeCell ref="A28:G28"/>
    <mergeCell ref="A23:G23"/>
  </mergeCells>
  <hyperlinks>
    <hyperlink xmlns:r="http://schemas.openxmlformats.org/officeDocument/2006/relationships" ref="A2" display="deabaco · Andina · ABC · Premium vs Standard · Módulo 2.10" r:id="rId1"/>
  </hyperlink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  <drawing xmlns:r="http://schemas.openxmlformats.org/officeDocument/2006/relationships" r:id="rId2"/>
</worksheet>
</file>

<file path=xl/worksheets/sheet2.xml><?xml version="1.0" encoding="utf-8"?>
<worksheet xmlns="http://schemas.openxmlformats.org/spreadsheetml/2006/main">
  <sheetPr filterMode="0">
    <outlinePr summaryBelow="1" summaryRight="1"/>
    <pageSetUpPr fitToPage="0"/>
  </sheetPr>
  <dimension ref="A2:E17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22" customWidth="1" style="22" min="1" max="1"/>
    <col width="18" customWidth="1" style="22" min="2" max="4"/>
    <col width="52" customWidth="1" style="22" min="5" max="5"/>
  </cols>
  <sheetData>
    <row r="1" ht="22" customHeight="1" s="23"/>
    <row r="2" ht="48" customHeight="1" s="23">
      <c r="A2" s="41" t="inlineStr">
        <is>
          <t>Cross-subsidy escondido — lo que el costeo tradicional oculta</t>
        </is>
      </c>
      <c r="B2" s="25" t="n"/>
      <c r="C2" s="25" t="n"/>
      <c r="D2" s="25" t="n"/>
      <c r="E2" s="26" t="n"/>
    </row>
    <row r="3" ht="20.85" customHeight="1" s="23">
      <c r="A3" s="27" t="inlineStr">
        <is>
          <t>Si Premium parece ganar bajo tradicional y pierde bajo ABC, Standard te lo subsidiaba sin que nadie lo agradeciera. El total de costos es el mismo bajo ambos métodos — lo que cambia es CUÁL producto los carga. La empresa que no ve esto opera estrategia comercial sobre data sistemáticamente engañosa.</t>
        </is>
      </c>
    </row>
    <row r="4" ht="27.75" customHeight="1" s="23"/>
    <row r="5" ht="31.5" customHeight="1" s="23">
      <c r="A5" s="28" t="inlineStr">
        <is>
          <t>Métrica</t>
        </is>
      </c>
      <c r="B5" s="28" t="inlineStr">
        <is>
          <t>Bajo Tradicional</t>
        </is>
      </c>
      <c r="C5" s="28" t="inlineStr">
        <is>
          <t>Bajo ABC</t>
        </is>
      </c>
      <c r="D5" s="28" t="inlineStr">
        <is>
          <t>Diferencia</t>
        </is>
      </c>
      <c r="E5" s="28" t="inlineStr">
        <is>
          <t>Interpretación</t>
        </is>
      </c>
    </row>
    <row r="6" ht="31.5" customHeight="1" s="23">
      <c r="A6" s="31" t="inlineStr">
        <is>
          <t>Margen Premium</t>
        </is>
      </c>
      <c r="B6" s="42" t="inlineStr">
        <is>
          <t>39.5%</t>
        </is>
      </c>
      <c r="C6" s="42" t="inlineStr">
        <is>
          <t>4.4%</t>
        </is>
      </c>
      <c r="D6" s="42" t="inlineStr">
        <is>
          <t>−35.1pp</t>
        </is>
      </c>
      <c r="E6" s="29" t="inlineStr">
        <is>
          <t>Premium parece rentable bajo tradicional. Bajo ABC, apenas cubre costos.</t>
        </is>
      </c>
    </row>
    <row r="7" ht="31.5" customHeight="1" s="23">
      <c r="A7" s="31" t="inlineStr">
        <is>
          <t>Margen Standard</t>
        </is>
      </c>
      <c r="B7" s="42" t="inlineStr">
        <is>
          <t>27.3%</t>
        </is>
      </c>
      <c r="C7" s="42" t="inlineStr">
        <is>
          <t>34.3%</t>
        </is>
      </c>
      <c r="D7" s="42" t="inlineStr">
        <is>
          <t>+7.0pp</t>
        </is>
      </c>
      <c r="E7" s="29" t="inlineStr">
        <is>
          <t>Standard se ve peor bajo tradicional porque lleva subsidio. Bajo ABC, es la verdadera estrella.</t>
        </is>
      </c>
    </row>
    <row r="8" ht="31.5" customHeight="1" s="23">
      <c r="A8" s="31" t="inlineStr">
        <is>
          <t>OH alocado/unit Premium</t>
        </is>
      </c>
      <c r="B8" s="42" t="inlineStr">
        <is>
          <t>$83.67</t>
        </is>
      </c>
      <c r="C8" s="42" t="inlineStr">
        <is>
          <t>$365</t>
        </is>
      </c>
      <c r="D8" s="42" t="inlineStr">
        <is>
          <t>+$281</t>
        </is>
      </c>
      <c r="E8" s="29" t="inlineStr">
        <is>
          <t>Premium consume 3 actividades intensivas; tradicional ignora esa complejidad.</t>
        </is>
      </c>
    </row>
    <row r="9" ht="31.5" customHeight="1" s="23">
      <c r="A9" s="31" t="inlineStr">
        <is>
          <t>OH alocado/unit Standard</t>
        </is>
      </c>
      <c r="B9" s="42" t="inlineStr">
        <is>
          <t>$83.67</t>
        </is>
      </c>
      <c r="C9" s="42" t="inlineStr">
        <is>
          <t>$48.50</t>
        </is>
      </c>
      <c r="D9" s="42" t="inlineStr">
        <is>
          <t>−$35</t>
        </is>
      </c>
      <c r="E9" s="29" t="inlineStr">
        <is>
          <t>Standard consume actividades simples; tradicional sobre-aloca por volumen.</t>
        </is>
      </c>
    </row>
    <row r="10" ht="31.5" customHeight="1" s="23">
      <c r="A10" s="31" t="inlineStr">
        <is>
          <t>Overhead pool total</t>
        </is>
      </c>
      <c r="B10" s="42" t="inlineStr">
        <is>
          <t>$753K</t>
        </is>
      </c>
      <c r="C10" s="42" t="inlineStr">
        <is>
          <t>$753K</t>
        </is>
      </c>
      <c r="D10" s="42" t="inlineStr">
        <is>
          <t>$0</t>
        </is>
      </c>
      <c r="E10" s="29" t="inlineStr">
        <is>
          <t>MISMO TOTAL. ABC solo redistribuye — no inventa costos.</t>
        </is>
      </c>
    </row>
    <row r="11" ht="31.5" customHeight="1" s="23">
      <c r="A11" s="31" t="inlineStr">
        <is>
          <t>Contribución total Premium</t>
        </is>
      </c>
      <c r="B11" s="42" t="inlineStr">
        <is>
          <t>$316K</t>
        </is>
      </c>
      <c r="C11" s="42" t="inlineStr">
        <is>
          <t>$35K</t>
        </is>
      </c>
      <c r="D11" s="42" t="inlineStr">
        <is>
          <t>−$281K</t>
        </is>
      </c>
      <c r="E11" s="29" t="inlineStr">
        <is>
          <t>Premium genera 10% del valor que aparenta bajo tradicional.</t>
        </is>
      </c>
    </row>
    <row r="12" ht="23.85" customHeight="1" s="23">
      <c r="A12" s="31" t="inlineStr">
        <is>
          <t>Contribución total Standard</t>
        </is>
      </c>
      <c r="B12" s="42" t="inlineStr">
        <is>
          <t>$1,090K</t>
        </is>
      </c>
      <c r="C12" s="42" t="inlineStr">
        <is>
          <t>$1,372K</t>
        </is>
      </c>
      <c r="D12" s="42" t="inlineStr">
        <is>
          <t>+$282K</t>
        </is>
      </c>
      <c r="E12" s="29" t="inlineStr">
        <is>
          <t>Standard genera 26% MÁS valor que el reportado bajo tradicional.</t>
        </is>
      </c>
    </row>
    <row r="13" ht="21.75" customHeight="1" s="23"/>
    <row r="14" ht="48" customHeight="1" s="23">
      <c r="A14" s="28" t="inlineStr">
        <is>
          <t>Tres opciones de respuesta — ABC revela el problema, NO la respuesta</t>
        </is>
      </c>
      <c r="B14" s="25" t="n"/>
      <c r="C14" s="25" t="n"/>
      <c r="D14" s="25" t="n"/>
      <c r="E14" s="26" t="n"/>
    </row>
    <row r="15" ht="48" customHeight="1" s="23">
      <c r="A15" s="31" t="inlineStr">
        <is>
          <t>Opción 1: Re-pricing</t>
        </is>
      </c>
      <c r="B15" s="29" t="inlineStr">
        <is>
          <t>Subir precio del Premium para reflejar costo real de complejidad.</t>
        </is>
      </c>
      <c r="C15" s="26" t="n"/>
      <c r="D15" s="29" t="inlineStr">
        <is>
          <t>Si el mercado lo soporta, recupera margen. Test: cuál es la elasticidad real del segmento Premium.</t>
        </is>
      </c>
      <c r="E15" s="26" t="n"/>
    </row>
    <row r="16" ht="48" customHeight="1" s="23">
      <c r="A16" s="31" t="inlineStr">
        <is>
          <t>Opción 2: Re-engineering</t>
        </is>
      </c>
      <c r="B16" s="29" t="inlineStr">
        <is>
          <t>Reducir complejidad operacional del Premium (menos setup, menos QC, simplificar).</t>
        </is>
      </c>
      <c r="C16" s="26" t="n"/>
      <c r="D16" s="29" t="inlineStr">
        <is>
          <t>Bajar el ABC overhead. Test: ¿qué partes de la complejidad son percibidas como valor por el cliente?</t>
        </is>
      </c>
      <c r="E16" s="26" t="n"/>
    </row>
    <row r="17" ht="23.85" customHeight="1" s="23">
      <c r="A17" s="31" t="inlineStr">
        <is>
          <t>Opción 3: Discontinuación parcial</t>
        </is>
      </c>
      <c r="B17" s="29" t="inlineStr">
        <is>
          <t>Mantener solo a clientes que pagan por la complejidad; salir del resto.</t>
        </is>
      </c>
      <c r="C17" s="26" t="n"/>
      <c r="D17" s="29" t="inlineStr">
        <is>
          <t>Pierdes revenue pero recuperas margen. Test: ¿qué % de los clientes Premium pagaría 15%+ más?</t>
        </is>
      </c>
      <c r="E17" s="26" t="n"/>
    </row>
  </sheetData>
  <mergeCells count="9">
    <mergeCell ref="D16:E16"/>
    <mergeCell ref="B16:C16"/>
    <mergeCell ref="B15:C15"/>
    <mergeCell ref="A2:E2"/>
    <mergeCell ref="D15:E15"/>
    <mergeCell ref="A14:E14"/>
    <mergeCell ref="D17:E17"/>
    <mergeCell ref="B17:C17"/>
    <mergeCell ref="A3:E3"/>
  </mergeCell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 filterMode="0">
    <outlinePr summaryBelow="1" summaryRight="1"/>
    <pageSetUpPr fitToPage="0"/>
  </sheetPr>
  <dimension ref="A2:D13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46" customWidth="1" style="22" min="1" max="1"/>
    <col width="22" customWidth="1" style="22" min="2" max="2"/>
    <col width="52" customWidth="1" style="22" min="3" max="3"/>
    <col width="42" customWidth="1" style="22" min="4" max="4"/>
  </cols>
  <sheetData>
    <row r="1" ht="22" customHeight="1" s="23"/>
    <row r="2" ht="36" customHeight="1" s="23">
      <c r="A2" s="41" t="inlineStr">
        <is>
          <t>Cuándo SÍ aplicar ABC vs cuándo NO — selectividad como disciplina</t>
        </is>
      </c>
      <c r="B2" s="25" t="n"/>
      <c r="C2" s="25" t="n"/>
      <c r="D2" s="26" t="n"/>
    </row>
    <row r="3" ht="15" customHeight="1" s="23">
      <c r="A3" s="27" t="inlineStr">
        <is>
          <t>ABC mal aplicado destruye más valor del que captura. Selectividad: 20 SKUs material × 5-7 actividades = 100-140 alocaciones manageable. Vs 200 SKUs × 30 actividades = 6,000 alocaciones que nadie mantiene.</t>
        </is>
      </c>
    </row>
    <row r="4" ht="31.5" customHeight="1" s="23"/>
    <row r="5" ht="39.75" customHeight="1" s="23">
      <c r="A5" s="28" t="inlineStr">
        <is>
          <t>Condición</t>
        </is>
      </c>
      <c r="B5" s="28" t="inlineStr">
        <is>
          <t>Recomendación</t>
        </is>
      </c>
      <c r="C5" s="28" t="inlineStr">
        <is>
          <t>Por qué</t>
        </is>
      </c>
      <c r="D5" s="28" t="inlineStr">
        <is>
          <t>Ejemplo</t>
        </is>
      </c>
    </row>
    <row r="6" ht="39.75" customHeight="1" s="23">
      <c r="A6" s="29" t="inlineStr">
        <is>
          <t>Mix de productos heterogéneo (premium + estándar + custom + commodity)</t>
        </is>
      </c>
      <c r="B6" s="33" t="inlineStr">
        <is>
          <t>SÍ aplicar ABC</t>
        </is>
      </c>
      <c r="C6" s="29" t="inlineStr">
        <is>
          <t>Los productos difieren mucho en complejidad operacional. Costeo tradicional sistemáticamente engaña.</t>
        </is>
      </c>
      <c r="D6" s="29" t="inlineStr">
        <is>
          <t>Andina con cápsulas premium, mass, custom + servicios complementarios.</t>
        </is>
      </c>
    </row>
    <row r="7" ht="39.75" customHeight="1" s="23">
      <c r="A7" s="29" t="inlineStr">
        <is>
          <t>Mix homogéneo (todos los productos similares en complejidad)</t>
        </is>
      </c>
      <c r="B7" s="33" t="inlineStr">
        <is>
          <t>NO aplicar — ROI bajo</t>
        </is>
      </c>
      <c r="C7" s="29" t="inlineStr">
        <is>
          <t>Si todos consumen actividades similares, ABC y tradicional convergen. No vale el esfuerzo.</t>
        </is>
      </c>
      <c r="D7" s="29" t="inlineStr">
        <is>
          <t>Fábrica que solo produce variantes de un mismo producto base con misma tecnología.</t>
        </is>
      </c>
    </row>
    <row r="8" ht="39.75" customHeight="1" s="23">
      <c r="A8" s="29" t="inlineStr">
        <is>
          <t>Decisión grande sobre mix / pricing / portafolio en próximos 12 meses</t>
        </is>
      </c>
      <c r="B8" s="33" t="inlineStr">
        <is>
          <t>SÍ aplicar antes de la decisión</t>
        </is>
      </c>
      <c r="C8" s="29" t="inlineStr">
        <is>
          <t>Tomar decisión sobre data ABC vs data tradicional puede cambiar dirección. ROI claro.</t>
        </is>
      </c>
      <c r="D8" s="29" t="inlineStr">
        <is>
          <t>Discontinuar SKUs cola larga, decisión de invertir en línea premium, repricing material.</t>
        </is>
      </c>
    </row>
    <row r="9" ht="39.75" customHeight="1" s="23">
      <c r="A9" s="29" t="inlineStr">
        <is>
          <t>Solo se necesita reporting mensual general</t>
        </is>
      </c>
      <c r="B9" s="33" t="inlineStr">
        <is>
          <t>NO aplicar ABC profundo</t>
        </is>
      </c>
      <c r="C9" s="29" t="inlineStr">
        <is>
          <t>Mantenimiento del modelo es costoso. Solo invertir si hay decisión específica que lo justifica.</t>
        </is>
      </c>
      <c r="D9" s="29" t="inlineStr">
        <is>
          <t>Empresa estable, mix conocido, sin decisiones grandes próximas.</t>
        </is>
      </c>
    </row>
    <row r="10" ht="39.75" customHeight="1" s="23">
      <c r="A10" s="29" t="inlineStr">
        <is>
          <t>Costos overhead representan &gt;25% del costo total</t>
        </is>
      </c>
      <c r="B10" s="33" t="inlineStr">
        <is>
          <t>Considerar ABC</t>
        </is>
      </c>
      <c r="C10" s="29" t="inlineStr">
        <is>
          <t>Cuando overhead es material, su mala alocación es material. Justifica el ejercicio.</t>
        </is>
      </c>
      <c r="D10" s="29" t="inlineStr">
        <is>
          <t>Servicios profesionales, software, manufactura compleja.</t>
        </is>
      </c>
    </row>
    <row r="11" ht="39.75" customHeight="1" s="23">
      <c r="A11" s="29" t="inlineStr">
        <is>
          <t>Costos overhead &lt;10% del costo total</t>
        </is>
      </c>
      <c r="B11" s="33" t="inlineStr">
        <is>
          <t>NO aplicar — bajo impacto</t>
        </is>
      </c>
      <c r="C11" s="29" t="inlineStr">
        <is>
          <t>Aunque la alocación esté sesgada, el monto es pequeño. Otras palancas tienen mayor ROI.</t>
        </is>
      </c>
      <c r="D11" s="29" t="inlineStr">
        <is>
          <t>Comercio mayorista con muy pocos costos overhead corporativos.</t>
        </is>
      </c>
    </row>
    <row r="12" ht="39.75" customHeight="1" s="23">
      <c r="A12" s="29" t="inlineStr">
        <is>
          <t>Empresa &lt;20 SKUs</t>
        </is>
      </c>
      <c r="B12" s="33" t="inlineStr">
        <is>
          <t>ABC simple posible</t>
        </is>
      </c>
      <c r="C12" s="29" t="inlineStr">
        <is>
          <t>Pocas alocaciones a mantener. Time-driven ABC (TDABC) funciona bien.</t>
        </is>
      </c>
      <c r="D12" s="29" t="inlineStr">
        <is>
          <t>Mid-market FMCG con portafolio enfocado.</t>
        </is>
      </c>
    </row>
    <row r="13" ht="23.85" customHeight="1" s="23">
      <c r="A13" s="29" t="inlineStr">
        <is>
          <t>Empresa &gt;200 SKUs activos</t>
        </is>
      </c>
      <c r="B13" s="33" t="inlineStr">
        <is>
          <t>ABC selectivo (Pareto)</t>
        </is>
      </c>
      <c r="C13" s="29" t="inlineStr">
        <is>
          <t>Modelar todos es overengineering. Aplicar solo a 20% de SKUs material (80% de revenue).</t>
        </is>
      </c>
      <c r="D13" s="29" t="inlineStr">
        <is>
          <t>Manufactura con catálogo largo cola larga.</t>
        </is>
      </c>
    </row>
  </sheetData>
  <mergeCells count="2">
    <mergeCell ref="A3:D3"/>
    <mergeCell ref="A2:D2"/>
  </mergeCells>
  <conditionalFormatting sqref="B5:B12">
    <cfRule type="expression" rank="0" priority="2" equalAverage="0" aboveAverage="0" dxfId="0" text="" percent="0" bottom="0">
      <formula>ISNUMBER(SEARCH("SÍ",B5))</formula>
    </cfRule>
    <cfRule type="expression" rank="0" priority="3" equalAverage="0" aboveAverage="0" dxfId="1" text="" percent="0" bottom="0">
      <formula>ISNUMBER(SEARCH("NO",B5))</formula>
    </cfRule>
    <cfRule type="expression" rank="0" priority="4" equalAverage="0" aboveAverage="0" dxfId="2" text="" percent="0" bottom="0">
      <formula>ISNUMBER(SEARCH("Considerar",B5))</formula>
    </cfRule>
  </conditionalFormatting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  <drawing xmlns:r="http://schemas.openxmlformats.org/officeDocument/2006/relationships" r:id="rId1"/>
</worksheet>
</file>

<file path=xl/worksheets/sheet4.xml><?xml version="1.0" encoding="utf-8"?>
<worksheet xmlns="http://schemas.openxmlformats.org/spreadsheetml/2006/main">
  <sheetPr filterMode="0">
    <outlinePr summaryBelow="1" summaryRight="1"/>
    <pageSetUpPr fitToPage="0"/>
  </sheetPr>
  <dimension ref="A2:E20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26" customWidth="1" style="22" min="1" max="1"/>
    <col width="20" customWidth="1" style="22" min="2" max="3"/>
    <col width="22" customWidth="1" style="22" min="4" max="5"/>
  </cols>
  <sheetData>
    <row r="1" ht="22" customHeight="1" s="23"/>
    <row r="2" ht="36" customHeight="1" s="23">
      <c r="A2" s="41" t="inlineStr">
        <is>
          <t>Time-Driven ABC — variante moderna, más simple de mantener</t>
        </is>
      </c>
      <c r="B2" s="25" t="n"/>
      <c r="C2" s="25" t="n"/>
      <c r="D2" s="25" t="n"/>
      <c r="E2" s="26" t="n"/>
    </row>
    <row r="3" ht="20.85" customHeight="1" s="23">
      <c r="A3" s="27" t="inlineStr">
        <is>
          <t>TDABC simplifica el ABC tradicional: en lugar de modelar cada actividad con tasas separadas, usa 'minutos por transacción' × 'costo por minuto del recurso'. Más simple de mantener. Kaplan &amp; Anderson 2007.</t>
        </is>
      </c>
    </row>
    <row r="4" ht="31.5" customHeight="1" s="23"/>
    <row r="5" ht="31.5" customHeight="1" s="23">
      <c r="A5" s="28" t="inlineStr">
        <is>
          <t>Recurso</t>
        </is>
      </c>
      <c r="B5" s="28" t="inlineStr">
        <is>
          <t>Capacidad práctica (min/mes)</t>
        </is>
      </c>
      <c r="C5" s="28" t="inlineStr">
        <is>
          <t>Costo total mensual ($K)</t>
        </is>
      </c>
      <c r="D5" s="28" t="inlineStr">
        <is>
          <t>Costo por minuto ($)</t>
        </is>
      </c>
      <c r="E5" s="28" t="inlineStr">
        <is>
          <t>Notas</t>
        </is>
      </c>
    </row>
    <row r="6" ht="31.5" customHeight="1" s="23">
      <c r="A6" s="29" t="inlineStr">
        <is>
          <t>Operario setup</t>
        </is>
      </c>
      <c r="B6" s="37" t="n">
        <v>10000</v>
      </c>
      <c r="C6" s="43" t="n">
        <v>18</v>
      </c>
      <c r="D6" s="39">
        <f>C6*1000/B6</f>
        <v/>
      </c>
      <c r="E6" s="29" t="inlineStr">
        <is>
          <t>5 operarios × 2000 min capacidad efectiva (85% utilización)</t>
        </is>
      </c>
    </row>
    <row r="7" ht="31.5" customHeight="1" s="23">
      <c r="A7" s="29" t="inlineStr">
        <is>
          <t>Customer service rep</t>
        </is>
      </c>
      <c r="B7" s="37" t="n">
        <v>12000</v>
      </c>
      <c r="C7" s="43" t="n">
        <v>14.4</v>
      </c>
      <c r="D7" s="39">
        <f>C7*1000/B7</f>
        <v/>
      </c>
      <c r="E7" s="29" t="inlineStr">
        <is>
          <t>6 reps × 2000 min efectivos</t>
        </is>
      </c>
    </row>
    <row r="8" ht="31.5" customHeight="1" s="23">
      <c r="A8" s="29" t="inlineStr">
        <is>
          <t>Inspector calidad</t>
        </is>
      </c>
      <c r="B8" s="37" t="n">
        <v>6000</v>
      </c>
      <c r="C8" s="43" t="n">
        <v>9</v>
      </c>
      <c r="D8" s="39">
        <f>C8*1000/B8</f>
        <v/>
      </c>
      <c r="E8" s="29" t="inlineStr">
        <is>
          <t>3 inspectores × 2000 min efectivos</t>
        </is>
      </c>
    </row>
    <row r="9" ht="31.5" customHeight="1" s="23">
      <c r="A9" s="29" t="inlineStr">
        <is>
          <t>Ingeniero soporte</t>
        </is>
      </c>
      <c r="B9" s="37" t="n">
        <v>4000</v>
      </c>
      <c r="C9" s="43" t="n">
        <v>18</v>
      </c>
      <c r="D9" s="39">
        <f>C9*1000/B9</f>
        <v/>
      </c>
      <c r="E9" s="29" t="inlineStr">
        <is>
          <t>2 ingenieros × 2000 min, salario más alto</t>
        </is>
      </c>
    </row>
    <row r="10" ht="23.85" customHeight="1" s="23">
      <c r="A10" s="29" t="inlineStr">
        <is>
          <t>Coordinador comercial</t>
        </is>
      </c>
      <c r="B10" s="37" t="n">
        <v>8000</v>
      </c>
      <c r="C10" s="43" t="n">
        <v>9.6</v>
      </c>
      <c r="D10" s="39">
        <f>C10*1000/B10</f>
        <v/>
      </c>
      <c r="E10" s="29" t="inlineStr">
        <is>
          <t>4 coordinadores × 2000 min</t>
        </is>
      </c>
    </row>
    <row r="11" ht="21.75" customHeight="1" s="23"/>
    <row r="12" ht="27.75" customHeight="1" s="23">
      <c r="A12" s="28" t="inlineStr">
        <is>
          <t>Costo por transacción (Premium vs Standard)</t>
        </is>
      </c>
      <c r="B12" s="25" t="n"/>
      <c r="C12" s="25" t="n"/>
      <c r="D12" s="25" t="n"/>
      <c r="E12" s="26" t="n"/>
    </row>
    <row r="13" ht="15" customHeight="1" s="23">
      <c r="A13" s="28" t="inlineStr">
        <is>
          <t>Actividad</t>
        </is>
      </c>
      <c r="B13" s="28" t="inlineStr">
        <is>
          <t>Min/unit Premium</t>
        </is>
      </c>
      <c r="C13" s="28" t="inlineStr">
        <is>
          <t>Min/unit Standard</t>
        </is>
      </c>
      <c r="D13" s="28" t="inlineStr">
        <is>
          <t>Costo/unit Premium ($)</t>
        </is>
      </c>
      <c r="E13" s="28" t="inlineStr">
        <is>
          <t>Costo/unit Standard ($)</t>
        </is>
      </c>
    </row>
    <row r="14" ht="15" customHeight="1" s="23">
      <c r="A14" s="29" t="inlineStr">
        <is>
          <t>Setup</t>
        </is>
      </c>
      <c r="B14" s="33" t="n">
        <v>150</v>
      </c>
      <c r="C14" s="33" t="n">
        <v>18</v>
      </c>
      <c r="D14" s="39">
        <f>B14*$D$6</f>
        <v/>
      </c>
      <c r="E14" s="39">
        <f>C14*$D$6</f>
        <v/>
      </c>
    </row>
    <row r="15" ht="15" customHeight="1" s="23">
      <c r="A15" s="29" t="inlineStr">
        <is>
          <t>Customer service</t>
        </is>
      </c>
      <c r="B15" s="33" t="n">
        <v>90</v>
      </c>
      <c r="C15" s="33" t="n">
        <v>12</v>
      </c>
      <c r="D15" s="39">
        <f>B15*$D$7</f>
        <v/>
      </c>
      <c r="E15" s="39">
        <f>C15*$D$7</f>
        <v/>
      </c>
    </row>
    <row r="16" ht="15" customHeight="1" s="23">
      <c r="A16" s="29" t="inlineStr">
        <is>
          <t>Quality control</t>
        </is>
      </c>
      <c r="B16" s="33" t="n">
        <v>180</v>
      </c>
      <c r="C16" s="33" t="n">
        <v>30</v>
      </c>
      <c r="D16" s="39">
        <f>B16*$D$8</f>
        <v/>
      </c>
      <c r="E16" s="39">
        <f>C16*$D$8</f>
        <v/>
      </c>
    </row>
    <row r="17" ht="15" customHeight="1" s="23">
      <c r="A17" s="29" t="inlineStr">
        <is>
          <t>Soporte ingeniería</t>
        </is>
      </c>
      <c r="B17" s="33" t="n">
        <v>60</v>
      </c>
      <c r="C17" s="33" t="n">
        <v>5</v>
      </c>
      <c r="D17" s="39">
        <f>B17*$D$9</f>
        <v/>
      </c>
      <c r="E17" s="39">
        <f>C17*$D$9</f>
        <v/>
      </c>
    </row>
    <row r="18" ht="15" customHeight="1" s="23">
      <c r="A18" s="31" t="inlineStr">
        <is>
          <t>TOTAL TDABC overhead/unit</t>
        </is>
      </c>
      <c r="D18" s="44">
        <f>SUM(D14:D17)</f>
        <v/>
      </c>
      <c r="E18" s="44">
        <f>SUM(E14:E17)</f>
        <v/>
      </c>
    </row>
    <row r="19" ht="36" customHeight="1" s="23"/>
    <row r="20" ht="20.85" customHeight="1" s="23">
      <c r="A20" s="27" t="inlineStr">
        <is>
          <t>Ventaja del TDABC: agregar un nuevo SKU = agregar UNA fila de min/unit por actividad. Sin re-modelar el costo de la actividad (ya está fijo en $/min). Mantenimiento 5-10x más fácil que ABC tradicional.</t>
        </is>
      </c>
    </row>
  </sheetData>
  <mergeCells count="4">
    <mergeCell ref="A2:E2"/>
    <mergeCell ref="A12:E12"/>
    <mergeCell ref="A20:E20"/>
    <mergeCell ref="A3:E3"/>
  </mergeCell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  <drawing xmlns:r="http://schemas.openxmlformats.org/officeDocument/2006/relationships" r:id="rId1"/>
</worksheet>
</file>

<file path=xl/worksheets/sheet5.xml><?xml version="1.0" encoding="utf-8"?>
<worksheet xmlns="http://schemas.openxmlformats.org/spreadsheetml/2006/main">
  <sheetPr filterMode="0">
    <outlinePr summaryBelow="1" summaryRight="1"/>
    <pageSetUpPr fitToPage="0"/>
  </sheetPr>
  <dimension ref="A2:G17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18" customWidth="1" style="22" min="1" max="1"/>
    <col width="14" customWidth="1" style="22" min="2" max="2"/>
    <col width="18" customWidth="1" style="22" min="3" max="3"/>
    <col width="16" customWidth="1" style="22" min="4" max="4"/>
    <col width="14" customWidth="1" style="22" min="5" max="7"/>
  </cols>
  <sheetData>
    <row r="1" ht="22" customHeight="1" s="23"/>
    <row r="2" ht="48" customHeight="1" s="23">
      <c r="A2" s="41" t="inlineStr">
        <is>
          <t>Tu ABC — compara 2 productos de tu mix</t>
        </is>
      </c>
      <c r="B2" s="25" t="n"/>
      <c r="C2" s="25" t="n"/>
      <c r="D2" s="25" t="n"/>
      <c r="E2" s="25" t="n"/>
      <c r="F2" s="25" t="n"/>
      <c r="G2" s="26" t="n"/>
    </row>
    <row r="3" ht="20.85" customHeight="1" s="23">
      <c r="A3" s="27" t="inlineStr">
        <is>
          <t>Empieza con 2 productos contrastantes (uno premium / uno standard). Identifica 3 actividades que consuman &gt;70% del overhead. Mide tiempo real consumido (time studies, no estimaciones). Aplica el modelo. Si el gap entre tradicional y ABC es &gt;5pp, hay cross-subsidy material.</t>
        </is>
      </c>
    </row>
    <row r="4" ht="15" customHeight="1" s="23"/>
    <row r="5" ht="15" customHeight="1" s="23">
      <c r="A5" s="29" t="inlineStr">
        <is>
          <t>Actividad 1</t>
        </is>
      </c>
      <c r="B5" s="33" t="n"/>
      <c r="C5" s="29" t="inlineStr">
        <is>
          <t>Rate $/unit driver</t>
        </is>
      </c>
      <c r="D5" s="30" t="n"/>
    </row>
    <row r="6" ht="15" customHeight="1" s="23">
      <c r="A6" s="29" t="inlineStr">
        <is>
          <t>Actividad 2</t>
        </is>
      </c>
      <c r="B6" s="33" t="n"/>
      <c r="C6" s="29" t="inlineStr">
        <is>
          <t>Rate $/unit driver</t>
        </is>
      </c>
      <c r="D6" s="30" t="n"/>
    </row>
    <row r="7" ht="15" customHeight="1" s="23">
      <c r="A7" s="29" t="inlineStr">
        <is>
          <t>Actividad 3</t>
        </is>
      </c>
      <c r="B7" s="33" t="n"/>
      <c r="C7" s="29" t="inlineStr">
        <is>
          <t>Rate $/unit driver</t>
        </is>
      </c>
      <c r="D7" s="30" t="n"/>
    </row>
    <row r="8" ht="23.25" customHeight="1" s="23"/>
    <row r="9" ht="15" customHeight="1" s="23">
      <c r="A9" s="28" t="inlineStr">
        <is>
          <t>Productos a comparar</t>
        </is>
      </c>
    </row>
    <row r="10" ht="15" customHeight="1" s="23">
      <c r="A10" s="28" t="inlineStr">
        <is>
          <t>Producto</t>
        </is>
      </c>
      <c r="B10" s="28" t="inlineStr">
        <is>
          <t>Rev/unit</t>
        </is>
      </c>
      <c r="C10" s="28" t="inlineStr">
        <is>
          <t>Direct cost</t>
        </is>
      </c>
      <c r="D10" s="28" t="inlineStr">
        <is>
          <t>Vol anual</t>
        </is>
      </c>
      <c r="E10" s="28" t="inlineStr">
        <is>
          <t>Driver Act1</t>
        </is>
      </c>
      <c r="F10" s="28" t="inlineStr">
        <is>
          <t>Driver Act2</t>
        </is>
      </c>
      <c r="G10" s="28" t="inlineStr">
        <is>
          <t>Driver Act3</t>
        </is>
      </c>
    </row>
    <row r="11" ht="15" customHeight="1" s="23">
      <c r="A11" s="33" t="inlineStr">
        <is>
          <t>Producto 1</t>
        </is>
      </c>
      <c r="B11" s="33" t="n"/>
      <c r="C11" s="33" t="n"/>
      <c r="D11" s="33" t="n"/>
      <c r="E11" s="33" t="n"/>
      <c r="F11" s="33" t="n"/>
      <c r="G11" s="33" t="n"/>
    </row>
    <row r="12" ht="15" customHeight="1" s="23">
      <c r="A12" s="33" t="inlineStr">
        <is>
          <t>Producto 2</t>
        </is>
      </c>
      <c r="B12" s="33" t="n"/>
      <c r="C12" s="33" t="n"/>
      <c r="D12" s="33" t="n"/>
      <c r="E12" s="33" t="n"/>
      <c r="F12" s="33" t="n"/>
      <c r="G12" s="33" t="n"/>
    </row>
    <row r="13" ht="15" customHeight="1" s="23"/>
    <row r="14" ht="57" customHeight="1" s="23">
      <c r="A14" s="28" t="inlineStr">
        <is>
          <t>Resultados</t>
        </is>
      </c>
    </row>
    <row r="15" ht="15" customHeight="1" s="23">
      <c r="A15" s="28" t="inlineStr">
        <is>
          <t>Producto</t>
        </is>
      </c>
      <c r="B15" s="28" t="inlineStr">
        <is>
          <t>OH ABC/unit</t>
        </is>
      </c>
      <c r="C15" s="28" t="inlineStr">
        <is>
          <t>Margen ABC</t>
        </is>
      </c>
      <c r="D15" s="28" t="inlineStr">
        <is>
          <t>Margen Tradicional (overhead = total/total unidades)</t>
        </is>
      </c>
    </row>
    <row r="16" ht="15" customHeight="1" s="23">
      <c r="A16" s="29" t="inlineStr">
        <is>
          <t>Producto 1</t>
        </is>
      </c>
      <c r="B16" s="39">
        <f>IFERROR(E11*$D$5+F11*$D$6+G11*$D$7,"")</f>
        <v/>
      </c>
      <c r="C16" s="45">
        <f>IFERROR((B11-C11-B16)/B11,"")</f>
        <v/>
      </c>
      <c r="D16" s="45">
        <f>IFERROR((B11-C11-((B16+B17*D12/D11))/(1+D12/D11))/B11,"")</f>
        <v/>
      </c>
    </row>
    <row r="17" ht="15" customHeight="1" s="23">
      <c r="A17" s="29" t="inlineStr">
        <is>
          <t>Producto 2</t>
        </is>
      </c>
      <c r="B17" s="39">
        <f>IFERROR(E12*$D$5+F12*$D$6+G12*$D$7,"")</f>
        <v/>
      </c>
      <c r="C17" s="45">
        <f>IFERROR((B12-C12-B17)/B12,"")</f>
        <v/>
      </c>
      <c r="D17" s="45">
        <f>IFERROR((B12-C12-((B16+B17*D12/D11))/(1+D12/D11))/B12,"")</f>
        <v/>
      </c>
    </row>
  </sheetData>
  <mergeCells count="2">
    <mergeCell ref="A3:G3"/>
    <mergeCell ref="A2:G2"/>
  </mergeCell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  <drawing xmlns:r="http://schemas.openxmlformats.org/officeDocument/2006/relationships" r:id="rId1"/>
  <legacyDrawing xmlns:r="http://schemas.openxmlformats.org/officeDocument/2006/relationships" r:id="anysvml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:language xmlns:dc="http://purl.org/dc/elements/1.1/">en-US</dc:language>
  <dcterms:created xmlns:dcterms="http://purl.org/dc/terms/" xmlns:xsi="http://www.w3.org/2001/XMLSchema-instance" xsi:type="dcterms:W3CDTF">2026-05-14T14:09:04Z</dcterms:created>
  <dcterms:modified xmlns:dcterms="http://purl.org/dc/terms/" xmlns:xsi="http://www.w3.org/2001/XMLSchema-instance" xsi:type="dcterms:W3CDTF">2026-05-15T03:41:40Z</dcterms:modified>
  <cp:revision>0</cp:revision>
</cp:coreProperties>
</file>